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45" yWindow="-150" windowWidth="15180" windowHeight="8835" firstSheet="1" activeTab="12"/>
  </bookViews>
  <sheets>
    <sheet name="Double Entry Finder" sheetId="1" state="hidden" r:id="rId1"/>
    <sheet name="Master Code List" sheetId="2" r:id="rId2"/>
    <sheet name="DUO" sheetId="3" r:id="rId3"/>
    <sheet name="DI" sheetId="4" r:id="rId4"/>
    <sheet name="HI" sheetId="5" r:id="rId5"/>
    <sheet name="OI" sheetId="6" r:id="rId6"/>
    <sheet name="TI" sheetId="7" r:id="rId7"/>
    <sheet name="Expos" sheetId="8" r:id="rId8"/>
    <sheet name="Extemp" sheetId="9" r:id="rId9"/>
    <sheet name="Imp" sheetId="15" r:id="rId10"/>
    <sheet name="Pers" sheetId="11" r:id="rId11"/>
    <sheet name="Poetry" sheetId="12" r:id="rId12"/>
    <sheet name="Congress" sheetId="16" r:id="rId13"/>
    <sheet name="Printable" sheetId="18" state="hidden" r:id="rId14"/>
    <sheet name="Printable2" sheetId="19" state="hidden" r:id="rId15"/>
    <sheet name="Printable3" sheetId="20" state="hidden" r:id="rId16"/>
  </sheets>
  <definedNames>
    <definedName name="_xlnm.Print_Titles" localSheetId="12">Congress!$1:$2</definedName>
    <definedName name="_xlnm.Print_Titles" localSheetId="3">DI!$1:$2</definedName>
    <definedName name="_xlnm.Print_Titles" localSheetId="2">DUO!$1:$2</definedName>
    <definedName name="_xlnm.Print_Titles" localSheetId="7">Expos!$1:$2</definedName>
    <definedName name="_xlnm.Print_Titles" localSheetId="8">Extemp!$1:$2</definedName>
    <definedName name="_xlnm.Print_Titles" localSheetId="4">HI!$1:$2</definedName>
    <definedName name="_xlnm.Print_Titles" localSheetId="9">Imp!$1:$2</definedName>
    <definedName name="_xlnm.Print_Titles" localSheetId="5">OI!$1:$2</definedName>
    <definedName name="_xlnm.Print_Titles" localSheetId="10">Pers!$1:$2</definedName>
    <definedName name="_xlnm.Print_Titles" localSheetId="11">Poetry!$1:$2</definedName>
    <definedName name="_xlnm.Print_Titles" localSheetId="6">TI!$1:$2</definedName>
  </definedNames>
  <calcPr calcId="125725"/>
</workbook>
</file>

<file path=xl/calcChain.xml><?xml version="1.0" encoding="utf-8"?>
<calcChain xmlns="http://schemas.openxmlformats.org/spreadsheetml/2006/main">
  <c r="AH38" i="19"/>
  <c r="AG38"/>
  <c r="AF38"/>
  <c r="AE38"/>
  <c r="AD38"/>
  <c r="AC38"/>
  <c r="AA38"/>
  <c r="Z38"/>
  <c r="Y38"/>
  <c r="X38"/>
  <c r="W38"/>
  <c r="R38"/>
  <c r="Q38"/>
  <c r="P38"/>
  <c r="O38"/>
  <c r="J38"/>
  <c r="I38"/>
  <c r="AH37"/>
  <c r="AG37"/>
  <c r="AF37"/>
  <c r="AE37"/>
  <c r="AD37"/>
  <c r="AC37"/>
  <c r="AA37"/>
  <c r="Z37"/>
  <c r="Y37"/>
  <c r="X37"/>
  <c r="W37"/>
  <c r="R37"/>
  <c r="Q37"/>
  <c r="P37"/>
  <c r="O37"/>
  <c r="J37"/>
  <c r="I37"/>
  <c r="AH36"/>
  <c r="AG36"/>
  <c r="AF36"/>
  <c r="AE36"/>
  <c r="AD36"/>
  <c r="AC36"/>
  <c r="AA36"/>
  <c r="Z36"/>
  <c r="Y36"/>
  <c r="X36"/>
  <c r="W36"/>
  <c r="R36"/>
  <c r="Q36"/>
  <c r="P36"/>
  <c r="O36"/>
  <c r="J36"/>
  <c r="I36"/>
  <c r="AH35"/>
  <c r="AG35"/>
  <c r="AF35"/>
  <c r="AE35"/>
  <c r="AD35"/>
  <c r="AC35"/>
  <c r="AA35"/>
  <c r="Z35"/>
  <c r="Y35"/>
  <c r="X35"/>
  <c r="W35"/>
  <c r="R35"/>
  <c r="Q35"/>
  <c r="P35"/>
  <c r="O35"/>
  <c r="J35"/>
  <c r="I35"/>
  <c r="AH34"/>
  <c r="AG34"/>
  <c r="AF34"/>
  <c r="AE34"/>
  <c r="AD34"/>
  <c r="AC34"/>
  <c r="AA34"/>
  <c r="Z34"/>
  <c r="Y34"/>
  <c r="X34"/>
  <c r="W34"/>
  <c r="R34"/>
  <c r="Q34"/>
  <c r="P34"/>
  <c r="O34"/>
  <c r="J34"/>
  <c r="I34"/>
  <c r="AH22"/>
  <c r="AG22"/>
  <c r="AF22"/>
  <c r="AE22"/>
  <c r="AD22"/>
  <c r="AC22"/>
  <c r="AA22"/>
  <c r="Z22"/>
  <c r="Y22"/>
  <c r="X22"/>
  <c r="W22"/>
  <c r="R22"/>
  <c r="Q22"/>
  <c r="P22"/>
  <c r="O22"/>
  <c r="J22"/>
  <c r="I22"/>
  <c r="AH21"/>
  <c r="AG21"/>
  <c r="AF21"/>
  <c r="AE21"/>
  <c r="AD21"/>
  <c r="AC21"/>
  <c r="AA21"/>
  <c r="Z21"/>
  <c r="Y21"/>
  <c r="X21"/>
  <c r="W21"/>
  <c r="R21"/>
  <c r="Q21"/>
  <c r="P21"/>
  <c r="O21"/>
  <c r="J21"/>
  <c r="I21"/>
  <c r="AH20"/>
  <c r="AG20"/>
  <c r="AF20"/>
  <c r="AE20"/>
  <c r="AD20"/>
  <c r="AC20"/>
  <c r="AA20"/>
  <c r="Z20"/>
  <c r="Y20"/>
  <c r="X20"/>
  <c r="W20"/>
  <c r="R20"/>
  <c r="Q20"/>
  <c r="P20"/>
  <c r="O20"/>
  <c r="J20"/>
  <c r="I20"/>
  <c r="AH19"/>
  <c r="AG19"/>
  <c r="AF19"/>
  <c r="AE19"/>
  <c r="AD19"/>
  <c r="AC19"/>
  <c r="AA19"/>
  <c r="Z19"/>
  <c r="Y19"/>
  <c r="X19"/>
  <c r="W19"/>
  <c r="R19"/>
  <c r="Q19"/>
  <c r="P19"/>
  <c r="O19"/>
  <c r="J19"/>
  <c r="I19"/>
  <c r="AJ6" i="20"/>
  <c r="AI6"/>
  <c r="AH6"/>
  <c r="AG6"/>
  <c r="AF6"/>
  <c r="AE6"/>
  <c r="AC6"/>
  <c r="AB6"/>
  <c r="AA6"/>
  <c r="Z6"/>
  <c r="Y6"/>
  <c r="T6"/>
  <c r="S6"/>
  <c r="R6"/>
  <c r="Q6"/>
  <c r="L6"/>
  <c r="K6"/>
  <c r="AJ5"/>
  <c r="AK4" s="1"/>
  <c r="AI5"/>
  <c r="AH5"/>
  <c r="AG5"/>
  <c r="AF5"/>
  <c r="AE5"/>
  <c r="AC5"/>
  <c r="AB5"/>
  <c r="AA5"/>
  <c r="Z5"/>
  <c r="Y5"/>
  <c r="T5"/>
  <c r="S5"/>
  <c r="R5"/>
  <c r="Q5"/>
  <c r="L5"/>
  <c r="K5"/>
  <c r="AJ4"/>
  <c r="AI4"/>
  <c r="AH4"/>
  <c r="AG4"/>
  <c r="AF4"/>
  <c r="AE4"/>
  <c r="AC4"/>
  <c r="AB4"/>
  <c r="AA4"/>
  <c r="Z4"/>
  <c r="Y4"/>
  <c r="T4"/>
  <c r="S4"/>
  <c r="R4"/>
  <c r="Q4"/>
  <c r="L4"/>
  <c r="K4"/>
  <c r="AJ3"/>
  <c r="AI3"/>
  <c r="AK3" s="1"/>
  <c r="AH3"/>
  <c r="AG3"/>
  <c r="AF3"/>
  <c r="AE3"/>
  <c r="AC3"/>
  <c r="AB3"/>
  <c r="AA3"/>
  <c r="Z3"/>
  <c r="Y3"/>
  <c r="T3"/>
  <c r="S3"/>
  <c r="R3"/>
  <c r="Q3"/>
  <c r="L3"/>
  <c r="K3"/>
  <c r="AH7" i="19"/>
  <c r="AG7"/>
  <c r="AF7"/>
  <c r="AE7"/>
  <c r="AD7"/>
  <c r="AC7"/>
  <c r="AA7"/>
  <c r="Z7"/>
  <c r="Y7"/>
  <c r="X7"/>
  <c r="W7"/>
  <c r="R7"/>
  <c r="Q7"/>
  <c r="P7"/>
  <c r="O7"/>
  <c r="J7"/>
  <c r="I7"/>
  <c r="AH6"/>
  <c r="AG6"/>
  <c r="AF6"/>
  <c r="AE6"/>
  <c r="AD6"/>
  <c r="AC6"/>
  <c r="AA6"/>
  <c r="Z6"/>
  <c r="Y6"/>
  <c r="X6"/>
  <c r="W6"/>
  <c r="R6"/>
  <c r="Q6"/>
  <c r="P6"/>
  <c r="O6"/>
  <c r="J6"/>
  <c r="I6"/>
  <c r="AH5"/>
  <c r="AG5"/>
  <c r="AF5"/>
  <c r="AE5"/>
  <c r="AD5"/>
  <c r="AC5"/>
  <c r="AA5"/>
  <c r="Z5"/>
  <c r="Y5"/>
  <c r="X5"/>
  <c r="W5"/>
  <c r="R5"/>
  <c r="Q5"/>
  <c r="P5"/>
  <c r="O5"/>
  <c r="J5"/>
  <c r="I5"/>
  <c r="AH4"/>
  <c r="AI21" s="1"/>
  <c r="AG4"/>
  <c r="AF4"/>
  <c r="AE4"/>
  <c r="AD4"/>
  <c r="AC4"/>
  <c r="AA4"/>
  <c r="Z4"/>
  <c r="Y4"/>
  <c r="X4"/>
  <c r="W4"/>
  <c r="R4"/>
  <c r="Q4"/>
  <c r="P4"/>
  <c r="O4"/>
  <c r="J4"/>
  <c r="I4"/>
  <c r="AH3"/>
  <c r="AG3"/>
  <c r="AF3"/>
  <c r="AE3"/>
  <c r="AD3"/>
  <c r="AC3"/>
  <c r="AA3"/>
  <c r="Z3"/>
  <c r="Y3"/>
  <c r="X3"/>
  <c r="W3"/>
  <c r="R3"/>
  <c r="Q3"/>
  <c r="P3"/>
  <c r="O3"/>
  <c r="J3"/>
  <c r="I3"/>
  <c r="AH192" i="18"/>
  <c r="AI192" s="1"/>
  <c r="AG192"/>
  <c r="AF192"/>
  <c r="AE192"/>
  <c r="AD192"/>
  <c r="AC192"/>
  <c r="AA192"/>
  <c r="Z192"/>
  <c r="Y192"/>
  <c r="X192"/>
  <c r="W192"/>
  <c r="R192"/>
  <c r="Q192"/>
  <c r="P192"/>
  <c r="O192"/>
  <c r="J192"/>
  <c r="I192"/>
  <c r="AH191"/>
  <c r="AG191"/>
  <c r="AF191"/>
  <c r="AE191"/>
  <c r="AD191"/>
  <c r="AC191"/>
  <c r="AA191"/>
  <c r="Z191"/>
  <c r="Y191"/>
  <c r="X191"/>
  <c r="W191"/>
  <c r="R191"/>
  <c r="Q191"/>
  <c r="P191"/>
  <c r="O191"/>
  <c r="J191"/>
  <c r="I191"/>
  <c r="AH190"/>
  <c r="AI190" s="1"/>
  <c r="AG190"/>
  <c r="AF190"/>
  <c r="AE190"/>
  <c r="AD190"/>
  <c r="AC190"/>
  <c r="AA190"/>
  <c r="Z190"/>
  <c r="Y190"/>
  <c r="X190"/>
  <c r="W190"/>
  <c r="R190"/>
  <c r="Q190"/>
  <c r="P190"/>
  <c r="O190"/>
  <c r="J190"/>
  <c r="I190"/>
  <c r="AH189"/>
  <c r="AG189"/>
  <c r="AF189"/>
  <c r="AE189"/>
  <c r="AD189"/>
  <c r="AC189"/>
  <c r="AA189"/>
  <c r="Z189"/>
  <c r="Y189"/>
  <c r="X189"/>
  <c r="W189"/>
  <c r="R189"/>
  <c r="Q189"/>
  <c r="P189"/>
  <c r="O189"/>
  <c r="J189"/>
  <c r="I189"/>
  <c r="AH188"/>
  <c r="AG188"/>
  <c r="AF188"/>
  <c r="AE188"/>
  <c r="AD188"/>
  <c r="AC188"/>
  <c r="AA188"/>
  <c r="Z188"/>
  <c r="Y188"/>
  <c r="X188"/>
  <c r="W188"/>
  <c r="R188"/>
  <c r="Q188"/>
  <c r="P188"/>
  <c r="O188"/>
  <c r="J188"/>
  <c r="I188"/>
  <c r="AH187"/>
  <c r="AG187"/>
  <c r="AF187"/>
  <c r="AE187"/>
  <c r="AD187"/>
  <c r="AC187"/>
  <c r="AA187"/>
  <c r="Z187"/>
  <c r="Y187"/>
  <c r="X187"/>
  <c r="W187"/>
  <c r="R187"/>
  <c r="Q187"/>
  <c r="P187"/>
  <c r="O187"/>
  <c r="J187"/>
  <c r="I187"/>
  <c r="AH180"/>
  <c r="AG180"/>
  <c r="AF180"/>
  <c r="AE180"/>
  <c r="AD180"/>
  <c r="AC180"/>
  <c r="AA180"/>
  <c r="Z180"/>
  <c r="Y180"/>
  <c r="X180"/>
  <c r="W180"/>
  <c r="R180"/>
  <c r="Q180"/>
  <c r="P180"/>
  <c r="O180"/>
  <c r="J180"/>
  <c r="I180"/>
  <c r="AH179"/>
  <c r="AI179" s="1"/>
  <c r="AG179"/>
  <c r="AF179"/>
  <c r="AE179"/>
  <c r="AD179"/>
  <c r="AC179"/>
  <c r="AA179"/>
  <c r="Z179"/>
  <c r="Y179"/>
  <c r="X179"/>
  <c r="W179"/>
  <c r="R179"/>
  <c r="Q179"/>
  <c r="P179"/>
  <c r="O179"/>
  <c r="J179"/>
  <c r="I179"/>
  <c r="AH178"/>
  <c r="AG178"/>
  <c r="AF178"/>
  <c r="AE178"/>
  <c r="AD178"/>
  <c r="AC178"/>
  <c r="AA178"/>
  <c r="Z178"/>
  <c r="Y178"/>
  <c r="X178"/>
  <c r="W178"/>
  <c r="R178"/>
  <c r="Q178"/>
  <c r="P178"/>
  <c r="O178"/>
  <c r="J178"/>
  <c r="I178"/>
  <c r="AH177"/>
  <c r="AI177" s="1"/>
  <c r="AG177"/>
  <c r="AF177"/>
  <c r="AE177"/>
  <c r="AD177"/>
  <c r="AC177"/>
  <c r="AA177"/>
  <c r="Z177"/>
  <c r="Y177"/>
  <c r="X177"/>
  <c r="W177"/>
  <c r="R177"/>
  <c r="Q177"/>
  <c r="P177"/>
  <c r="O177"/>
  <c r="J177"/>
  <c r="I177"/>
  <c r="AH176"/>
  <c r="AG176"/>
  <c r="AF176"/>
  <c r="AE176"/>
  <c r="AD176"/>
  <c r="AC176"/>
  <c r="AA176"/>
  <c r="Z176"/>
  <c r="Y176"/>
  <c r="X176"/>
  <c r="W176"/>
  <c r="R176"/>
  <c r="Q176"/>
  <c r="P176"/>
  <c r="O176"/>
  <c r="J176"/>
  <c r="I176"/>
  <c r="AH175"/>
  <c r="AI175" s="1"/>
  <c r="AG175"/>
  <c r="AF175"/>
  <c r="AE175"/>
  <c r="AD175"/>
  <c r="AC175"/>
  <c r="AA175"/>
  <c r="Z175"/>
  <c r="Y175"/>
  <c r="X175"/>
  <c r="W175"/>
  <c r="R175"/>
  <c r="Q175"/>
  <c r="P175"/>
  <c r="O175"/>
  <c r="J175"/>
  <c r="I175"/>
  <c r="AH174"/>
  <c r="AG174"/>
  <c r="AF174"/>
  <c r="AE174"/>
  <c r="AD174"/>
  <c r="AC174"/>
  <c r="AA174"/>
  <c r="Z174"/>
  <c r="Y174"/>
  <c r="X174"/>
  <c r="W174"/>
  <c r="R174"/>
  <c r="Q174"/>
  <c r="P174"/>
  <c r="O174"/>
  <c r="J174"/>
  <c r="I174"/>
  <c r="AH173"/>
  <c r="AG173"/>
  <c r="AF173"/>
  <c r="AE173"/>
  <c r="AD173"/>
  <c r="AC173"/>
  <c r="AA173"/>
  <c r="Z173"/>
  <c r="Y173"/>
  <c r="X173"/>
  <c r="W173"/>
  <c r="R173"/>
  <c r="Q173"/>
  <c r="P173"/>
  <c r="O173"/>
  <c r="J173"/>
  <c r="I173"/>
  <c r="AH172"/>
  <c r="AG172"/>
  <c r="AF172"/>
  <c r="AE172"/>
  <c r="AD172"/>
  <c r="AC172"/>
  <c r="AA172"/>
  <c r="Z172"/>
  <c r="Y172"/>
  <c r="X172"/>
  <c r="W172"/>
  <c r="R172"/>
  <c r="Q172"/>
  <c r="P172"/>
  <c r="O172"/>
  <c r="J172"/>
  <c r="I172"/>
  <c r="AH166"/>
  <c r="AG166"/>
  <c r="AF166"/>
  <c r="AE166"/>
  <c r="AD166"/>
  <c r="AC166"/>
  <c r="AA166"/>
  <c r="Z166"/>
  <c r="Y166"/>
  <c r="X166"/>
  <c r="W166"/>
  <c r="R166"/>
  <c r="Q166"/>
  <c r="P166"/>
  <c r="O166"/>
  <c r="J166"/>
  <c r="I166"/>
  <c r="AH165"/>
  <c r="AG165"/>
  <c r="AF165"/>
  <c r="AE165"/>
  <c r="AD165"/>
  <c r="AC165"/>
  <c r="AA165"/>
  <c r="Z165"/>
  <c r="Y165"/>
  <c r="X165"/>
  <c r="W165"/>
  <c r="R165"/>
  <c r="Q165"/>
  <c r="P165"/>
  <c r="O165"/>
  <c r="J165"/>
  <c r="I165"/>
  <c r="AH164"/>
  <c r="AG164"/>
  <c r="AF164"/>
  <c r="AE164"/>
  <c r="AD164"/>
  <c r="AC164"/>
  <c r="AA164"/>
  <c r="Z164"/>
  <c r="Y164"/>
  <c r="X164"/>
  <c r="W164"/>
  <c r="R164"/>
  <c r="Q164"/>
  <c r="P164"/>
  <c r="O164"/>
  <c r="J164"/>
  <c r="I164"/>
  <c r="AH163"/>
  <c r="AG163"/>
  <c r="AF163"/>
  <c r="AE163"/>
  <c r="AD163"/>
  <c r="AC163"/>
  <c r="AA163"/>
  <c r="Z163"/>
  <c r="Y163"/>
  <c r="X163"/>
  <c r="W163"/>
  <c r="R163"/>
  <c r="Q163"/>
  <c r="P163"/>
  <c r="O163"/>
  <c r="J163"/>
  <c r="I163"/>
  <c r="AH162"/>
  <c r="AG162"/>
  <c r="AF162"/>
  <c r="AE162"/>
  <c r="AD162"/>
  <c r="AC162"/>
  <c r="AA162"/>
  <c r="Z162"/>
  <c r="Y162"/>
  <c r="X162"/>
  <c r="W162"/>
  <c r="R162"/>
  <c r="Q162"/>
  <c r="P162"/>
  <c r="O162"/>
  <c r="J162"/>
  <c r="I162"/>
  <c r="AH161"/>
  <c r="AG161"/>
  <c r="AF161"/>
  <c r="AE161"/>
  <c r="AD161"/>
  <c r="AC161"/>
  <c r="AA161"/>
  <c r="Z161"/>
  <c r="Y161"/>
  <c r="X161"/>
  <c r="W161"/>
  <c r="R161"/>
  <c r="Q161"/>
  <c r="P161"/>
  <c r="O161"/>
  <c r="J161"/>
  <c r="I161"/>
  <c r="AH160"/>
  <c r="AG160"/>
  <c r="AF160"/>
  <c r="AE160"/>
  <c r="AD160"/>
  <c r="AC160"/>
  <c r="AA160"/>
  <c r="Z160"/>
  <c r="Y160"/>
  <c r="X160"/>
  <c r="W160"/>
  <c r="R160"/>
  <c r="Q160"/>
  <c r="P160"/>
  <c r="O160"/>
  <c r="J160"/>
  <c r="I160"/>
  <c r="AH159"/>
  <c r="AG159"/>
  <c r="AF159"/>
  <c r="AE159"/>
  <c r="AD159"/>
  <c r="AC159"/>
  <c r="AA159"/>
  <c r="Z159"/>
  <c r="Y159"/>
  <c r="X159"/>
  <c r="W159"/>
  <c r="R159"/>
  <c r="Q159"/>
  <c r="P159"/>
  <c r="O159"/>
  <c r="J159"/>
  <c r="I159"/>
  <c r="AH158"/>
  <c r="AG158"/>
  <c r="AF158"/>
  <c r="AE158"/>
  <c r="AD158"/>
  <c r="AC158"/>
  <c r="AA158"/>
  <c r="Z158"/>
  <c r="Y158"/>
  <c r="X158"/>
  <c r="W158"/>
  <c r="R158"/>
  <c r="Q158"/>
  <c r="P158"/>
  <c r="O158"/>
  <c r="J158"/>
  <c r="I158"/>
  <c r="AH157"/>
  <c r="AG157"/>
  <c r="AF157"/>
  <c r="AE157"/>
  <c r="AD157"/>
  <c r="AC157"/>
  <c r="AA157"/>
  <c r="Z157"/>
  <c r="Y157"/>
  <c r="X157"/>
  <c r="W157"/>
  <c r="R157"/>
  <c r="Q157"/>
  <c r="P157"/>
  <c r="O157"/>
  <c r="J157"/>
  <c r="I157"/>
  <c r="AH136"/>
  <c r="AG136"/>
  <c r="AF136"/>
  <c r="AE136"/>
  <c r="AD136"/>
  <c r="AC136"/>
  <c r="AA136"/>
  <c r="Z136"/>
  <c r="Y136"/>
  <c r="X136"/>
  <c r="W136"/>
  <c r="R136"/>
  <c r="Q136"/>
  <c r="P136"/>
  <c r="O136"/>
  <c r="J136"/>
  <c r="I136"/>
  <c r="AH135"/>
  <c r="AG135"/>
  <c r="AF135"/>
  <c r="AE135"/>
  <c r="AD135"/>
  <c r="AC135"/>
  <c r="AA135"/>
  <c r="Z135"/>
  <c r="Y135"/>
  <c r="X135"/>
  <c r="W135"/>
  <c r="R135"/>
  <c r="Q135"/>
  <c r="P135"/>
  <c r="O135"/>
  <c r="J135"/>
  <c r="I135"/>
  <c r="AH134"/>
  <c r="AG134"/>
  <c r="AF134"/>
  <c r="AE134"/>
  <c r="AD134"/>
  <c r="AC134"/>
  <c r="AA134"/>
  <c r="Z134"/>
  <c r="Y134"/>
  <c r="X134"/>
  <c r="W134"/>
  <c r="R134"/>
  <c r="Q134"/>
  <c r="P134"/>
  <c r="O134"/>
  <c r="J134"/>
  <c r="I134"/>
  <c r="AH133"/>
  <c r="AG133"/>
  <c r="AF133"/>
  <c r="AE133"/>
  <c r="AD133"/>
  <c r="AC133"/>
  <c r="AA133"/>
  <c r="Z133"/>
  <c r="Y133"/>
  <c r="X133"/>
  <c r="W133"/>
  <c r="R133"/>
  <c r="Q133"/>
  <c r="P133"/>
  <c r="O133"/>
  <c r="J133"/>
  <c r="I133"/>
  <c r="AH132"/>
  <c r="AG132"/>
  <c r="AF132"/>
  <c r="AE132"/>
  <c r="AD132"/>
  <c r="AC132"/>
  <c r="AA132"/>
  <c r="Z132"/>
  <c r="Y132"/>
  <c r="X132"/>
  <c r="W132"/>
  <c r="R132"/>
  <c r="Q132"/>
  <c r="P132"/>
  <c r="O132"/>
  <c r="J132"/>
  <c r="I132"/>
  <c r="AH131"/>
  <c r="AG131"/>
  <c r="AF131"/>
  <c r="AE131"/>
  <c r="AD131"/>
  <c r="AC131"/>
  <c r="AA131"/>
  <c r="Z131"/>
  <c r="Y131"/>
  <c r="X131"/>
  <c r="W131"/>
  <c r="R131"/>
  <c r="Q131"/>
  <c r="P131"/>
  <c r="O131"/>
  <c r="J131"/>
  <c r="I131"/>
  <c r="AH130"/>
  <c r="AG130"/>
  <c r="AF130"/>
  <c r="AE130"/>
  <c r="AD130"/>
  <c r="AC130"/>
  <c r="AA130"/>
  <c r="Z130"/>
  <c r="Y130"/>
  <c r="X130"/>
  <c r="W130"/>
  <c r="R130"/>
  <c r="Q130"/>
  <c r="P130"/>
  <c r="O130"/>
  <c r="J130"/>
  <c r="I130"/>
  <c r="AH129"/>
  <c r="AG129"/>
  <c r="AF129"/>
  <c r="AE129"/>
  <c r="AD129"/>
  <c r="AC129"/>
  <c r="AA129"/>
  <c r="Z129"/>
  <c r="Y129"/>
  <c r="X129"/>
  <c r="W129"/>
  <c r="R129"/>
  <c r="Q129"/>
  <c r="P129"/>
  <c r="O129"/>
  <c r="J129"/>
  <c r="I129"/>
  <c r="AH128"/>
  <c r="AG128"/>
  <c r="AF128"/>
  <c r="AE128"/>
  <c r="AD128"/>
  <c r="AC128"/>
  <c r="AA128"/>
  <c r="Z128"/>
  <c r="Y128"/>
  <c r="X128"/>
  <c r="W128"/>
  <c r="R128"/>
  <c r="Q128"/>
  <c r="P128"/>
  <c r="O128"/>
  <c r="J128"/>
  <c r="I128"/>
  <c r="AH127"/>
  <c r="AG127"/>
  <c r="AF127"/>
  <c r="AE127"/>
  <c r="AD127"/>
  <c r="AC127"/>
  <c r="AA127"/>
  <c r="Z127"/>
  <c r="Y127"/>
  <c r="X127"/>
  <c r="W127"/>
  <c r="R127"/>
  <c r="Q127"/>
  <c r="P127"/>
  <c r="O127"/>
  <c r="J127"/>
  <c r="I127"/>
  <c r="AH126"/>
  <c r="AG126"/>
  <c r="AF126"/>
  <c r="AE126"/>
  <c r="AD126"/>
  <c r="AC126"/>
  <c r="AA126"/>
  <c r="Z126"/>
  <c r="Y126"/>
  <c r="X126"/>
  <c r="W126"/>
  <c r="R126"/>
  <c r="Q126"/>
  <c r="P126"/>
  <c r="O126"/>
  <c r="J126"/>
  <c r="I126"/>
  <c r="AH125"/>
  <c r="AG125"/>
  <c r="AF125"/>
  <c r="AE125"/>
  <c r="AD125"/>
  <c r="AC125"/>
  <c r="AA125"/>
  <c r="Z125"/>
  <c r="Y125"/>
  <c r="X125"/>
  <c r="W125"/>
  <c r="R125"/>
  <c r="Q125"/>
  <c r="P125"/>
  <c r="O125"/>
  <c r="J125"/>
  <c r="I125"/>
  <c r="AH124"/>
  <c r="AG124"/>
  <c r="AF124"/>
  <c r="AE124"/>
  <c r="AD124"/>
  <c r="AC124"/>
  <c r="AA124"/>
  <c r="Z124"/>
  <c r="Y124"/>
  <c r="X124"/>
  <c r="W124"/>
  <c r="R124"/>
  <c r="Q124"/>
  <c r="P124"/>
  <c r="O124"/>
  <c r="J124"/>
  <c r="I124"/>
  <c r="AH123"/>
  <c r="AG123"/>
  <c r="AF123"/>
  <c r="AE123"/>
  <c r="AD123"/>
  <c r="AC123"/>
  <c r="AA123"/>
  <c r="Z123"/>
  <c r="Y123"/>
  <c r="X123"/>
  <c r="W123"/>
  <c r="R123"/>
  <c r="Q123"/>
  <c r="P123"/>
  <c r="O123"/>
  <c r="J123"/>
  <c r="I123"/>
  <c r="AH122"/>
  <c r="AG122"/>
  <c r="AF122"/>
  <c r="AE122"/>
  <c r="AD122"/>
  <c r="AC122"/>
  <c r="AA122"/>
  <c r="Z122"/>
  <c r="Y122"/>
  <c r="X122"/>
  <c r="W122"/>
  <c r="R122"/>
  <c r="Q122"/>
  <c r="P122"/>
  <c r="O122"/>
  <c r="J122"/>
  <c r="I122"/>
  <c r="AH121"/>
  <c r="AG121"/>
  <c r="AF121"/>
  <c r="AE121"/>
  <c r="AD121"/>
  <c r="AC121"/>
  <c r="AA121"/>
  <c r="Z121"/>
  <c r="Y121"/>
  <c r="X121"/>
  <c r="W121"/>
  <c r="R121"/>
  <c r="Q121"/>
  <c r="P121"/>
  <c r="O121"/>
  <c r="J121"/>
  <c r="I121"/>
  <c r="AH120"/>
  <c r="AG120"/>
  <c r="AF120"/>
  <c r="AE120"/>
  <c r="AD120"/>
  <c r="AC120"/>
  <c r="AA120"/>
  <c r="Z120"/>
  <c r="Y120"/>
  <c r="X120"/>
  <c r="W120"/>
  <c r="R120"/>
  <c r="Q120"/>
  <c r="P120"/>
  <c r="O120"/>
  <c r="J120"/>
  <c r="I120"/>
  <c r="AH119"/>
  <c r="AG119"/>
  <c r="AF119"/>
  <c r="AE119"/>
  <c r="AD119"/>
  <c r="AC119"/>
  <c r="AA119"/>
  <c r="Z119"/>
  <c r="Y119"/>
  <c r="X119"/>
  <c r="W119"/>
  <c r="R119"/>
  <c r="Q119"/>
  <c r="P119"/>
  <c r="O119"/>
  <c r="J119"/>
  <c r="I119"/>
  <c r="AH118"/>
  <c r="AG118"/>
  <c r="AF118"/>
  <c r="AE118"/>
  <c r="AD118"/>
  <c r="AC118"/>
  <c r="AA118"/>
  <c r="Z118"/>
  <c r="Y118"/>
  <c r="X118"/>
  <c r="W118"/>
  <c r="R118"/>
  <c r="Q118"/>
  <c r="P118"/>
  <c r="O118"/>
  <c r="J118"/>
  <c r="I118"/>
  <c r="AH117"/>
  <c r="AG117"/>
  <c r="AF117"/>
  <c r="AE117"/>
  <c r="AD117"/>
  <c r="AC117"/>
  <c r="AA117"/>
  <c r="Z117"/>
  <c r="Y117"/>
  <c r="X117"/>
  <c r="W117"/>
  <c r="R117"/>
  <c r="Q117"/>
  <c r="P117"/>
  <c r="O117"/>
  <c r="J117"/>
  <c r="I117"/>
  <c r="AH116"/>
  <c r="AG116"/>
  <c r="AF116"/>
  <c r="AE116"/>
  <c r="AD116"/>
  <c r="AC116"/>
  <c r="AA116"/>
  <c r="Z116"/>
  <c r="Y116"/>
  <c r="X116"/>
  <c r="W116"/>
  <c r="R116"/>
  <c r="Q116"/>
  <c r="P116"/>
  <c r="O116"/>
  <c r="J116"/>
  <c r="I116"/>
  <c r="AH115"/>
  <c r="AF115"/>
  <c r="AE115"/>
  <c r="AD115"/>
  <c r="Y115"/>
  <c r="X115"/>
  <c r="W115"/>
  <c r="P115"/>
  <c r="O115"/>
  <c r="H115"/>
  <c r="Q115" s="1"/>
  <c r="AH114"/>
  <c r="AI114" s="1"/>
  <c r="AG114"/>
  <c r="AF114"/>
  <c r="AE114"/>
  <c r="AD114"/>
  <c r="AC114"/>
  <c r="AA114"/>
  <c r="Z114"/>
  <c r="Y114"/>
  <c r="X114"/>
  <c r="W114"/>
  <c r="R114"/>
  <c r="Q114"/>
  <c r="P114"/>
  <c r="O114"/>
  <c r="J114"/>
  <c r="I114"/>
  <c r="AH113"/>
  <c r="AG113"/>
  <c r="AF113"/>
  <c r="AE113"/>
  <c r="AD113"/>
  <c r="AC113"/>
  <c r="AA113"/>
  <c r="Z113"/>
  <c r="Y113"/>
  <c r="X113"/>
  <c r="W113"/>
  <c r="R113"/>
  <c r="Q113"/>
  <c r="P113"/>
  <c r="O113"/>
  <c r="J113"/>
  <c r="I113"/>
  <c r="AH112"/>
  <c r="AG112"/>
  <c r="AF112"/>
  <c r="AE112"/>
  <c r="AD112"/>
  <c r="AC112"/>
  <c r="AA112"/>
  <c r="Z112"/>
  <c r="Y112"/>
  <c r="X112"/>
  <c r="W112"/>
  <c r="R112"/>
  <c r="Q112"/>
  <c r="P112"/>
  <c r="O112"/>
  <c r="J112"/>
  <c r="I112"/>
  <c r="AH111"/>
  <c r="AG111"/>
  <c r="AF111"/>
  <c r="AE111"/>
  <c r="AD111"/>
  <c r="AC111"/>
  <c r="AA111"/>
  <c r="Z111"/>
  <c r="Y111"/>
  <c r="X111"/>
  <c r="W111"/>
  <c r="R111"/>
  <c r="Q111"/>
  <c r="P111"/>
  <c r="O111"/>
  <c r="J111"/>
  <c r="I111"/>
  <c r="AH110"/>
  <c r="AG110"/>
  <c r="AF110"/>
  <c r="AE110"/>
  <c r="AD110"/>
  <c r="AC110"/>
  <c r="AA110"/>
  <c r="Z110"/>
  <c r="Y110"/>
  <c r="X110"/>
  <c r="W110"/>
  <c r="R110"/>
  <c r="Q110"/>
  <c r="P110"/>
  <c r="O110"/>
  <c r="J110"/>
  <c r="I110"/>
  <c r="AH109"/>
  <c r="AG109"/>
  <c r="AF109"/>
  <c r="AE109"/>
  <c r="AD109"/>
  <c r="AC109"/>
  <c r="AA109"/>
  <c r="Z109"/>
  <c r="Y109"/>
  <c r="X109"/>
  <c r="W109"/>
  <c r="R109"/>
  <c r="Q109"/>
  <c r="P109"/>
  <c r="O109"/>
  <c r="J109"/>
  <c r="I109"/>
  <c r="AH108"/>
  <c r="AG108"/>
  <c r="AF108"/>
  <c r="AE108"/>
  <c r="AD108"/>
  <c r="AC108"/>
  <c r="AA108"/>
  <c r="Z108"/>
  <c r="Y108"/>
  <c r="X108"/>
  <c r="W108"/>
  <c r="R108"/>
  <c r="Q108"/>
  <c r="P108"/>
  <c r="O108"/>
  <c r="J108"/>
  <c r="I108"/>
  <c r="AH107"/>
  <c r="AG107"/>
  <c r="AF107"/>
  <c r="AE107"/>
  <c r="AD107"/>
  <c r="AC107"/>
  <c r="AA107"/>
  <c r="Z107"/>
  <c r="Y107"/>
  <c r="X107"/>
  <c r="W107"/>
  <c r="R107"/>
  <c r="Q107"/>
  <c r="P107"/>
  <c r="O107"/>
  <c r="J107"/>
  <c r="I107"/>
  <c r="AH106"/>
  <c r="AI106" s="1"/>
  <c r="AG106"/>
  <c r="AF106"/>
  <c r="AE106"/>
  <c r="AD106"/>
  <c r="AC106"/>
  <c r="AA106"/>
  <c r="Z106"/>
  <c r="Y106"/>
  <c r="X106"/>
  <c r="W106"/>
  <c r="R106"/>
  <c r="Q106"/>
  <c r="P106"/>
  <c r="O106"/>
  <c r="J106"/>
  <c r="I106"/>
  <c r="AH105"/>
  <c r="AG105"/>
  <c r="AF105"/>
  <c r="AE105"/>
  <c r="AD105"/>
  <c r="AC105"/>
  <c r="AA105"/>
  <c r="Z105"/>
  <c r="Y105"/>
  <c r="X105"/>
  <c r="W105"/>
  <c r="R105"/>
  <c r="Q105"/>
  <c r="P105"/>
  <c r="O105"/>
  <c r="J105"/>
  <c r="I105"/>
  <c r="AH97"/>
  <c r="AG97"/>
  <c r="AF97"/>
  <c r="AE97"/>
  <c r="AD97"/>
  <c r="AC97"/>
  <c r="AA97"/>
  <c r="Z97"/>
  <c r="Y97"/>
  <c r="X97"/>
  <c r="W97"/>
  <c r="R97"/>
  <c r="Q97"/>
  <c r="P97"/>
  <c r="O97"/>
  <c r="J97"/>
  <c r="I97"/>
  <c r="AH96"/>
  <c r="AG96"/>
  <c r="AF96"/>
  <c r="AE96"/>
  <c r="AD96"/>
  <c r="AC96"/>
  <c r="AA96"/>
  <c r="Z96"/>
  <c r="Y96"/>
  <c r="X96"/>
  <c r="W96"/>
  <c r="R96"/>
  <c r="Q96"/>
  <c r="P96"/>
  <c r="O96"/>
  <c r="J96"/>
  <c r="I96"/>
  <c r="AH95"/>
  <c r="AG95"/>
  <c r="AF95"/>
  <c r="AE95"/>
  <c r="AD95"/>
  <c r="AC95"/>
  <c r="AA95"/>
  <c r="Z95"/>
  <c r="Y95"/>
  <c r="X95"/>
  <c r="W95"/>
  <c r="R95"/>
  <c r="Q95"/>
  <c r="P95"/>
  <c r="O95"/>
  <c r="J95"/>
  <c r="I95"/>
  <c r="AH94"/>
  <c r="AG94"/>
  <c r="AF94"/>
  <c r="AE94"/>
  <c r="AD94"/>
  <c r="AC94"/>
  <c r="AA94"/>
  <c r="Z94"/>
  <c r="Y94"/>
  <c r="X94"/>
  <c r="W94"/>
  <c r="R94"/>
  <c r="Q94"/>
  <c r="P94"/>
  <c r="O94"/>
  <c r="J94"/>
  <c r="I94"/>
  <c r="AH93"/>
  <c r="AG93"/>
  <c r="AF93"/>
  <c r="AE93"/>
  <c r="AD93"/>
  <c r="AC93"/>
  <c r="AA93"/>
  <c r="Z93"/>
  <c r="Y93"/>
  <c r="X93"/>
  <c r="W93"/>
  <c r="R93"/>
  <c r="Q93"/>
  <c r="P93"/>
  <c r="O93"/>
  <c r="J93"/>
  <c r="I93"/>
  <c r="AH92"/>
  <c r="AG92"/>
  <c r="AF92"/>
  <c r="AE92"/>
  <c r="AD92"/>
  <c r="AC92"/>
  <c r="AA92"/>
  <c r="Z92"/>
  <c r="Y92"/>
  <c r="X92"/>
  <c r="W92"/>
  <c r="R92"/>
  <c r="Q92"/>
  <c r="P92"/>
  <c r="O92"/>
  <c r="J92"/>
  <c r="I92"/>
  <c r="AH91"/>
  <c r="AG91"/>
  <c r="AF91"/>
  <c r="AE91"/>
  <c r="AD91"/>
  <c r="AC91"/>
  <c r="AA91"/>
  <c r="Z91"/>
  <c r="Y91"/>
  <c r="X91"/>
  <c r="W91"/>
  <c r="R91"/>
  <c r="Q91"/>
  <c r="P91"/>
  <c r="O91"/>
  <c r="J91"/>
  <c r="I91"/>
  <c r="AH90"/>
  <c r="AG90"/>
  <c r="AF90"/>
  <c r="AE90"/>
  <c r="AD90"/>
  <c r="AC90"/>
  <c r="AA90"/>
  <c r="Z90"/>
  <c r="Y90"/>
  <c r="X90"/>
  <c r="W90"/>
  <c r="R90"/>
  <c r="Q90"/>
  <c r="P90"/>
  <c r="O90"/>
  <c r="J90"/>
  <c r="I90"/>
  <c r="AH89"/>
  <c r="AG89"/>
  <c r="AF89"/>
  <c r="AE89"/>
  <c r="AD89"/>
  <c r="AC89"/>
  <c r="AA89"/>
  <c r="Z89"/>
  <c r="Y89"/>
  <c r="X89"/>
  <c r="W89"/>
  <c r="R89"/>
  <c r="Q89"/>
  <c r="P89"/>
  <c r="O89"/>
  <c r="J89"/>
  <c r="I89"/>
  <c r="AH88"/>
  <c r="AG88"/>
  <c r="AF88"/>
  <c r="AE88"/>
  <c r="AD88"/>
  <c r="AC88"/>
  <c r="AA88"/>
  <c r="Z88"/>
  <c r="Y88"/>
  <c r="X88"/>
  <c r="W88"/>
  <c r="R88"/>
  <c r="Q88"/>
  <c r="P88"/>
  <c r="O88"/>
  <c r="J88"/>
  <c r="I88"/>
  <c r="AH87"/>
  <c r="AG87"/>
  <c r="AF87"/>
  <c r="AE87"/>
  <c r="AD87"/>
  <c r="AC87"/>
  <c r="AA87"/>
  <c r="Z87"/>
  <c r="Y87"/>
  <c r="X87"/>
  <c r="W87"/>
  <c r="R87"/>
  <c r="Q87"/>
  <c r="P87"/>
  <c r="O87"/>
  <c r="J87"/>
  <c r="I87"/>
  <c r="AH86"/>
  <c r="AG86"/>
  <c r="AF86"/>
  <c r="AE86"/>
  <c r="AD86"/>
  <c r="AC86"/>
  <c r="AA86"/>
  <c r="Z86"/>
  <c r="Y86"/>
  <c r="X86"/>
  <c r="W86"/>
  <c r="R86"/>
  <c r="Q86"/>
  <c r="P86"/>
  <c r="O86"/>
  <c r="J86"/>
  <c r="I86"/>
  <c r="AH85"/>
  <c r="AG85"/>
  <c r="AF85"/>
  <c r="AE85"/>
  <c r="AD85"/>
  <c r="AC85"/>
  <c r="AA85"/>
  <c r="Z85"/>
  <c r="Y85"/>
  <c r="X85"/>
  <c r="W85"/>
  <c r="R85"/>
  <c r="Q85"/>
  <c r="P85"/>
  <c r="O85"/>
  <c r="J85"/>
  <c r="I85"/>
  <c r="AH84"/>
  <c r="AG84"/>
  <c r="AF84"/>
  <c r="AE84"/>
  <c r="AD84"/>
  <c r="AC84"/>
  <c r="AA84"/>
  <c r="Z84"/>
  <c r="Y84"/>
  <c r="X84"/>
  <c r="W84"/>
  <c r="R84"/>
  <c r="Q84"/>
  <c r="P84"/>
  <c r="O84"/>
  <c r="J84"/>
  <c r="I84"/>
  <c r="AH83"/>
  <c r="AG83"/>
  <c r="AF83"/>
  <c r="AE83"/>
  <c r="AD83"/>
  <c r="AC83"/>
  <c r="AA83"/>
  <c r="Z83"/>
  <c r="Y83"/>
  <c r="X83"/>
  <c r="W83"/>
  <c r="R83"/>
  <c r="Q83"/>
  <c r="P83"/>
  <c r="O83"/>
  <c r="J83"/>
  <c r="I83"/>
  <c r="AH82"/>
  <c r="AG82"/>
  <c r="AF82"/>
  <c r="AE82"/>
  <c r="AD82"/>
  <c r="AC82"/>
  <c r="AA82"/>
  <c r="Z82"/>
  <c r="Y82"/>
  <c r="X82"/>
  <c r="W82"/>
  <c r="R82"/>
  <c r="Q82"/>
  <c r="P82"/>
  <c r="O82"/>
  <c r="J82"/>
  <c r="I82"/>
  <c r="AH81"/>
  <c r="AG81"/>
  <c r="AF81"/>
  <c r="AE81"/>
  <c r="AD81"/>
  <c r="AC81"/>
  <c r="AA81"/>
  <c r="Z81"/>
  <c r="Y81"/>
  <c r="X81"/>
  <c r="W81"/>
  <c r="R81"/>
  <c r="Q81"/>
  <c r="P81"/>
  <c r="O81"/>
  <c r="J81"/>
  <c r="I81"/>
  <c r="AH80"/>
  <c r="AG80"/>
  <c r="AF80"/>
  <c r="AE80"/>
  <c r="AD80"/>
  <c r="AC80"/>
  <c r="AA80"/>
  <c r="Z80"/>
  <c r="Y80"/>
  <c r="X80"/>
  <c r="W80"/>
  <c r="R80"/>
  <c r="Q80"/>
  <c r="P80"/>
  <c r="O80"/>
  <c r="J80"/>
  <c r="I80"/>
  <c r="AH79"/>
  <c r="AG79"/>
  <c r="AF79"/>
  <c r="AE79"/>
  <c r="AD79"/>
  <c r="AC79"/>
  <c r="AA79"/>
  <c r="Z79"/>
  <c r="Y79"/>
  <c r="X79"/>
  <c r="W79"/>
  <c r="R79"/>
  <c r="Q79"/>
  <c r="P79"/>
  <c r="O79"/>
  <c r="J79"/>
  <c r="I79"/>
  <c r="AH78"/>
  <c r="AG78"/>
  <c r="AF78"/>
  <c r="AE78"/>
  <c r="AD78"/>
  <c r="AC78"/>
  <c r="AA78"/>
  <c r="Z78"/>
  <c r="Y78"/>
  <c r="X78"/>
  <c r="W78"/>
  <c r="R78"/>
  <c r="Q78"/>
  <c r="P78"/>
  <c r="O78"/>
  <c r="J78"/>
  <c r="I78"/>
  <c r="AH77"/>
  <c r="AG77"/>
  <c r="AF77"/>
  <c r="AE77"/>
  <c r="AD77"/>
  <c r="AC77"/>
  <c r="AA77"/>
  <c r="Z77"/>
  <c r="Y77"/>
  <c r="X77"/>
  <c r="W77"/>
  <c r="R77"/>
  <c r="Q77"/>
  <c r="P77"/>
  <c r="O77"/>
  <c r="J77"/>
  <c r="I77"/>
  <c r="AH76"/>
  <c r="AG76"/>
  <c r="AF76"/>
  <c r="AE76"/>
  <c r="AD76"/>
  <c r="AC76"/>
  <c r="AA76"/>
  <c r="Z76"/>
  <c r="Y76"/>
  <c r="X76"/>
  <c r="W76"/>
  <c r="R76"/>
  <c r="Q76"/>
  <c r="P76"/>
  <c r="O76"/>
  <c r="J76"/>
  <c r="I76"/>
  <c r="AH75"/>
  <c r="AG75"/>
  <c r="AF75"/>
  <c r="AE75"/>
  <c r="AD75"/>
  <c r="AC75"/>
  <c r="AA75"/>
  <c r="Z75"/>
  <c r="Y75"/>
  <c r="X75"/>
  <c r="W75"/>
  <c r="R75"/>
  <c r="Q75"/>
  <c r="P75"/>
  <c r="O75"/>
  <c r="J75"/>
  <c r="I75"/>
  <c r="AH74"/>
  <c r="AG74"/>
  <c r="AF74"/>
  <c r="AE74"/>
  <c r="AD74"/>
  <c r="AC74"/>
  <c r="AA74"/>
  <c r="Z74"/>
  <c r="Y74"/>
  <c r="X74"/>
  <c r="W74"/>
  <c r="R74"/>
  <c r="Q74"/>
  <c r="P74"/>
  <c r="O74"/>
  <c r="J74"/>
  <c r="I74"/>
  <c r="AH66"/>
  <c r="AG66"/>
  <c r="AF66"/>
  <c r="AE66"/>
  <c r="AD66"/>
  <c r="AC66"/>
  <c r="AA66"/>
  <c r="Z66"/>
  <c r="Y66"/>
  <c r="X66"/>
  <c r="W66"/>
  <c r="R66"/>
  <c r="Q66"/>
  <c r="P66"/>
  <c r="O66"/>
  <c r="J66"/>
  <c r="I66"/>
  <c r="AH65"/>
  <c r="AG65"/>
  <c r="AF65"/>
  <c r="AE65"/>
  <c r="AD65"/>
  <c r="AC65"/>
  <c r="AA65"/>
  <c r="Z65"/>
  <c r="Y65"/>
  <c r="X65"/>
  <c r="W65"/>
  <c r="R65"/>
  <c r="Q65"/>
  <c r="P65"/>
  <c r="O65"/>
  <c r="J65"/>
  <c r="I65"/>
  <c r="AH64"/>
  <c r="AG64"/>
  <c r="AF64"/>
  <c r="AE64"/>
  <c r="AD64"/>
  <c r="AC64"/>
  <c r="AA64"/>
  <c r="Z64"/>
  <c r="Y64"/>
  <c r="X64"/>
  <c r="W64"/>
  <c r="R64"/>
  <c r="Q64"/>
  <c r="P64"/>
  <c r="O64"/>
  <c r="J64"/>
  <c r="I64"/>
  <c r="AH63"/>
  <c r="AG63"/>
  <c r="AF63"/>
  <c r="AE63"/>
  <c r="AD63"/>
  <c r="AC63"/>
  <c r="AA63"/>
  <c r="Z63"/>
  <c r="Y63"/>
  <c r="X63"/>
  <c r="W63"/>
  <c r="R63"/>
  <c r="Q63"/>
  <c r="P63"/>
  <c r="O63"/>
  <c r="J63"/>
  <c r="I63"/>
  <c r="AH62"/>
  <c r="AG62"/>
  <c r="AF62"/>
  <c r="AE62"/>
  <c r="AD62"/>
  <c r="AC62"/>
  <c r="AA62"/>
  <c r="Z62"/>
  <c r="Y62"/>
  <c r="X62"/>
  <c r="W62"/>
  <c r="R62"/>
  <c r="Q62"/>
  <c r="P62"/>
  <c r="O62"/>
  <c r="J62"/>
  <c r="I62"/>
  <c r="AH61"/>
  <c r="AG61"/>
  <c r="AF61"/>
  <c r="AE61"/>
  <c r="AD61"/>
  <c r="AC61"/>
  <c r="AA61"/>
  <c r="Z61"/>
  <c r="Y61"/>
  <c r="X61"/>
  <c r="W61"/>
  <c r="R61"/>
  <c r="Q61"/>
  <c r="P61"/>
  <c r="O61"/>
  <c r="J61"/>
  <c r="I61"/>
  <c r="AH60"/>
  <c r="AG60"/>
  <c r="AF60"/>
  <c r="AE60"/>
  <c r="AD60"/>
  <c r="AC60"/>
  <c r="AA60"/>
  <c r="Z60"/>
  <c r="Y60"/>
  <c r="X60"/>
  <c r="W60"/>
  <c r="R60"/>
  <c r="Q60"/>
  <c r="P60"/>
  <c r="O60"/>
  <c r="J60"/>
  <c r="I60"/>
  <c r="AH59"/>
  <c r="AG59"/>
  <c r="AF59"/>
  <c r="AE59"/>
  <c r="AD59"/>
  <c r="AC59"/>
  <c r="AA59"/>
  <c r="Z59"/>
  <c r="Y59"/>
  <c r="X59"/>
  <c r="W59"/>
  <c r="R59"/>
  <c r="Q59"/>
  <c r="P59"/>
  <c r="O59"/>
  <c r="J59"/>
  <c r="I59"/>
  <c r="AH58"/>
  <c r="AG58"/>
  <c r="AF58"/>
  <c r="AE58"/>
  <c r="AD58"/>
  <c r="AC58"/>
  <c r="AA58"/>
  <c r="Z58"/>
  <c r="Y58"/>
  <c r="X58"/>
  <c r="W58"/>
  <c r="R58"/>
  <c r="Q58"/>
  <c r="P58"/>
  <c r="O58"/>
  <c r="J58"/>
  <c r="I58"/>
  <c r="AH57"/>
  <c r="AG57"/>
  <c r="AF57"/>
  <c r="AE57"/>
  <c r="AD57"/>
  <c r="AC57"/>
  <c r="AA57"/>
  <c r="Z57"/>
  <c r="Y57"/>
  <c r="X57"/>
  <c r="W57"/>
  <c r="R57"/>
  <c r="Q57"/>
  <c r="P57"/>
  <c r="O57"/>
  <c r="J57"/>
  <c r="I57"/>
  <c r="AA37"/>
  <c r="Z37"/>
  <c r="Y37"/>
  <c r="X37"/>
  <c r="W37"/>
  <c r="R37"/>
  <c r="Q37"/>
  <c r="P37"/>
  <c r="O37"/>
  <c r="J37"/>
  <c r="I37"/>
  <c r="AA36"/>
  <c r="Z36"/>
  <c r="Y36"/>
  <c r="X36"/>
  <c r="W36"/>
  <c r="R36"/>
  <c r="Q36"/>
  <c r="P36"/>
  <c r="O36"/>
  <c r="J36"/>
  <c r="I36"/>
  <c r="AA35"/>
  <c r="Z35"/>
  <c r="Y35"/>
  <c r="X35"/>
  <c r="W35"/>
  <c r="R35"/>
  <c r="Q35"/>
  <c r="P35"/>
  <c r="O35"/>
  <c r="J35"/>
  <c r="I35"/>
  <c r="AH34"/>
  <c r="AG34"/>
  <c r="AF34"/>
  <c r="AE34"/>
  <c r="AD34"/>
  <c r="AC34"/>
  <c r="AA34"/>
  <c r="Z34"/>
  <c r="Y34"/>
  <c r="X34"/>
  <c r="W34"/>
  <c r="R34"/>
  <c r="Q34"/>
  <c r="P34"/>
  <c r="O34"/>
  <c r="J34"/>
  <c r="I34"/>
  <c r="AH33"/>
  <c r="AG33"/>
  <c r="AF33"/>
  <c r="AE33"/>
  <c r="AD33"/>
  <c r="AC33"/>
  <c r="AA33"/>
  <c r="Z33"/>
  <c r="Y33"/>
  <c r="X33"/>
  <c r="W33"/>
  <c r="R33"/>
  <c r="Q33"/>
  <c r="P33"/>
  <c r="O33"/>
  <c r="J33"/>
  <c r="I33"/>
  <c r="AH32"/>
  <c r="AG32"/>
  <c r="AF32"/>
  <c r="AE32"/>
  <c r="AD32"/>
  <c r="AC32"/>
  <c r="AA32"/>
  <c r="Z32"/>
  <c r="Y32"/>
  <c r="X32"/>
  <c r="W32"/>
  <c r="R32"/>
  <c r="Q32"/>
  <c r="P32"/>
  <c r="O32"/>
  <c r="J32"/>
  <c r="I32"/>
  <c r="AH31"/>
  <c r="AG31"/>
  <c r="AF31"/>
  <c r="AE31"/>
  <c r="AD31"/>
  <c r="AC31"/>
  <c r="AA31"/>
  <c r="Z31"/>
  <c r="Y31"/>
  <c r="X31"/>
  <c r="W31"/>
  <c r="R31"/>
  <c r="Q31"/>
  <c r="P31"/>
  <c r="O31"/>
  <c r="J31"/>
  <c r="I31"/>
  <c r="AH30"/>
  <c r="AG30"/>
  <c r="AF30"/>
  <c r="AE30"/>
  <c r="AD30"/>
  <c r="AC30"/>
  <c r="AA30"/>
  <c r="Z30"/>
  <c r="Y30"/>
  <c r="X30"/>
  <c r="W30"/>
  <c r="R30"/>
  <c r="Q30"/>
  <c r="P30"/>
  <c r="O30"/>
  <c r="J30"/>
  <c r="I30"/>
  <c r="AH29"/>
  <c r="AG29"/>
  <c r="AF29"/>
  <c r="AE29"/>
  <c r="AD29"/>
  <c r="AC29"/>
  <c r="AA29"/>
  <c r="Z29"/>
  <c r="Y29"/>
  <c r="X29"/>
  <c r="W29"/>
  <c r="R29"/>
  <c r="Q29"/>
  <c r="P29"/>
  <c r="O29"/>
  <c r="J29"/>
  <c r="I29"/>
  <c r="AH28"/>
  <c r="AG28"/>
  <c r="AF28"/>
  <c r="AE28"/>
  <c r="AD28"/>
  <c r="AC28"/>
  <c r="AA28"/>
  <c r="Z28"/>
  <c r="Y28"/>
  <c r="X28"/>
  <c r="W28"/>
  <c r="R28"/>
  <c r="Q28"/>
  <c r="P28"/>
  <c r="O28"/>
  <c r="J28"/>
  <c r="I28"/>
  <c r="AH27"/>
  <c r="AG27"/>
  <c r="AF27"/>
  <c r="AE27"/>
  <c r="AD27"/>
  <c r="AC27"/>
  <c r="AA27"/>
  <c r="Z27"/>
  <c r="Y27"/>
  <c r="X27"/>
  <c r="W27"/>
  <c r="R27"/>
  <c r="Q27"/>
  <c r="P27"/>
  <c r="O27"/>
  <c r="J27"/>
  <c r="I27"/>
  <c r="AH26"/>
  <c r="AG26"/>
  <c r="AF26"/>
  <c r="AE26"/>
  <c r="AD26"/>
  <c r="AC26"/>
  <c r="AA26"/>
  <c r="Z26"/>
  <c r="Y26"/>
  <c r="X26"/>
  <c r="W26"/>
  <c r="R26"/>
  <c r="Q26"/>
  <c r="P26"/>
  <c r="O26"/>
  <c r="J26"/>
  <c r="I26"/>
  <c r="AH25"/>
  <c r="AG25"/>
  <c r="AF25"/>
  <c r="AE25"/>
  <c r="AD25"/>
  <c r="AC25"/>
  <c r="AA25"/>
  <c r="Z25"/>
  <c r="Y25"/>
  <c r="X25"/>
  <c r="W25"/>
  <c r="R25"/>
  <c r="Q25"/>
  <c r="P25"/>
  <c r="O25"/>
  <c r="J25"/>
  <c r="I25"/>
  <c r="AH24"/>
  <c r="AG24"/>
  <c r="AF24"/>
  <c r="AE24"/>
  <c r="AD24"/>
  <c r="AC24"/>
  <c r="AA24"/>
  <c r="Z24"/>
  <c r="Y24"/>
  <c r="X24"/>
  <c r="W24"/>
  <c r="R24"/>
  <c r="Q24"/>
  <c r="P24"/>
  <c r="O24"/>
  <c r="J24"/>
  <c r="I24"/>
  <c r="AH23"/>
  <c r="AG23"/>
  <c r="AF23"/>
  <c r="AE23"/>
  <c r="AD23"/>
  <c r="AC23"/>
  <c r="AA23"/>
  <c r="Z23"/>
  <c r="Y23"/>
  <c r="X23"/>
  <c r="W23"/>
  <c r="R23"/>
  <c r="Q23"/>
  <c r="P23"/>
  <c r="O23"/>
  <c r="J23"/>
  <c r="I23"/>
  <c r="AH22"/>
  <c r="AG22"/>
  <c r="AF22"/>
  <c r="AE22"/>
  <c r="AD22"/>
  <c r="AC22"/>
  <c r="AA22"/>
  <c r="Z22"/>
  <c r="Y22"/>
  <c r="X22"/>
  <c r="W22"/>
  <c r="R22"/>
  <c r="Q22"/>
  <c r="P22"/>
  <c r="O22"/>
  <c r="J22"/>
  <c r="I22"/>
  <c r="AH21"/>
  <c r="AG21"/>
  <c r="AF21"/>
  <c r="AE21"/>
  <c r="AD21"/>
  <c r="AC21"/>
  <c r="AA21"/>
  <c r="Z21"/>
  <c r="Y21"/>
  <c r="X21"/>
  <c r="W21"/>
  <c r="R21"/>
  <c r="Q21"/>
  <c r="P21"/>
  <c r="O21"/>
  <c r="J21"/>
  <c r="I21"/>
  <c r="AH20"/>
  <c r="AG20"/>
  <c r="AF20"/>
  <c r="AE20"/>
  <c r="AD20"/>
  <c r="AC20"/>
  <c r="AA20"/>
  <c r="Z20"/>
  <c r="Y20"/>
  <c r="X20"/>
  <c r="W20"/>
  <c r="R20"/>
  <c r="Q20"/>
  <c r="P20"/>
  <c r="O20"/>
  <c r="J20"/>
  <c r="I20"/>
  <c r="AH19"/>
  <c r="AG19"/>
  <c r="AF19"/>
  <c r="AE19"/>
  <c r="AD19"/>
  <c r="AC19"/>
  <c r="AA19"/>
  <c r="Z19"/>
  <c r="Y19"/>
  <c r="X19"/>
  <c r="W19"/>
  <c r="R19"/>
  <c r="Q19"/>
  <c r="P19"/>
  <c r="O19"/>
  <c r="J19"/>
  <c r="I19"/>
  <c r="AH18"/>
  <c r="AG18"/>
  <c r="AF18"/>
  <c r="AE18"/>
  <c r="AD18"/>
  <c r="AC18"/>
  <c r="AA18"/>
  <c r="Z18"/>
  <c r="Y18"/>
  <c r="X18"/>
  <c r="W18"/>
  <c r="R18"/>
  <c r="Q18"/>
  <c r="P18"/>
  <c r="O18"/>
  <c r="J18"/>
  <c r="I18"/>
  <c r="AH17"/>
  <c r="AG17"/>
  <c r="AF17"/>
  <c r="AE17"/>
  <c r="AD17"/>
  <c r="AC17"/>
  <c r="AA17"/>
  <c r="Z17"/>
  <c r="Y17"/>
  <c r="X17"/>
  <c r="W17"/>
  <c r="R17"/>
  <c r="Q17"/>
  <c r="P17"/>
  <c r="O17"/>
  <c r="J17"/>
  <c r="I17"/>
  <c r="AH16"/>
  <c r="AG16"/>
  <c r="AF16"/>
  <c r="AE16"/>
  <c r="AD16"/>
  <c r="AC16"/>
  <c r="AA16"/>
  <c r="Z16"/>
  <c r="Y16"/>
  <c r="X16"/>
  <c r="W16"/>
  <c r="R16"/>
  <c r="Q16"/>
  <c r="P16"/>
  <c r="O16"/>
  <c r="J16"/>
  <c r="I16"/>
  <c r="AH15"/>
  <c r="AG15"/>
  <c r="AF15"/>
  <c r="AE15"/>
  <c r="AD15"/>
  <c r="AC15"/>
  <c r="AA15"/>
  <c r="Z15"/>
  <c r="Y15"/>
  <c r="X15"/>
  <c r="W15"/>
  <c r="R15"/>
  <c r="Q15"/>
  <c r="P15"/>
  <c r="O15"/>
  <c r="J15"/>
  <c r="I15"/>
  <c r="AH14"/>
  <c r="AG14"/>
  <c r="AF14"/>
  <c r="AE14"/>
  <c r="AD14"/>
  <c r="AC14"/>
  <c r="AA14"/>
  <c r="Z14"/>
  <c r="Y14"/>
  <c r="X14"/>
  <c r="W14"/>
  <c r="R14"/>
  <c r="Q14"/>
  <c r="P14"/>
  <c r="O14"/>
  <c r="J14"/>
  <c r="I14"/>
  <c r="AH13"/>
  <c r="AG13"/>
  <c r="AF13"/>
  <c r="AE13"/>
  <c r="AD13"/>
  <c r="AC13"/>
  <c r="AA13"/>
  <c r="Z13"/>
  <c r="Y13"/>
  <c r="X13"/>
  <c r="W13"/>
  <c r="R13"/>
  <c r="Q13"/>
  <c r="P13"/>
  <c r="O13"/>
  <c r="J13"/>
  <c r="I13"/>
  <c r="AH12"/>
  <c r="AG12"/>
  <c r="AF12"/>
  <c r="AE12"/>
  <c r="AD12"/>
  <c r="AC12"/>
  <c r="AA12"/>
  <c r="Z12"/>
  <c r="Y12"/>
  <c r="X12"/>
  <c r="W12"/>
  <c r="R12"/>
  <c r="Q12"/>
  <c r="P12"/>
  <c r="O12"/>
  <c r="J12"/>
  <c r="I12"/>
  <c r="AH11"/>
  <c r="AG11"/>
  <c r="AF11"/>
  <c r="AE11"/>
  <c r="AD11"/>
  <c r="AC11"/>
  <c r="AA11"/>
  <c r="Z11"/>
  <c r="Y11"/>
  <c r="X11"/>
  <c r="W11"/>
  <c r="R11"/>
  <c r="Q11"/>
  <c r="P11"/>
  <c r="O11"/>
  <c r="J11"/>
  <c r="I11"/>
  <c r="AH10"/>
  <c r="AG10"/>
  <c r="AF10"/>
  <c r="AE10"/>
  <c r="AD10"/>
  <c r="AC10"/>
  <c r="AA10"/>
  <c r="Z10"/>
  <c r="Y10"/>
  <c r="X10"/>
  <c r="W10"/>
  <c r="R10"/>
  <c r="Q10"/>
  <c r="P10"/>
  <c r="O10"/>
  <c r="J10"/>
  <c r="I10"/>
  <c r="AH9"/>
  <c r="AG9"/>
  <c r="AF9"/>
  <c r="AE9"/>
  <c r="AD9"/>
  <c r="AC9"/>
  <c r="AA9"/>
  <c r="Z9"/>
  <c r="Y9"/>
  <c r="X9"/>
  <c r="W9"/>
  <c r="R9"/>
  <c r="Q9"/>
  <c r="P9"/>
  <c r="O9"/>
  <c r="J9"/>
  <c r="I9"/>
  <c r="AH8"/>
  <c r="AG8"/>
  <c r="AF8"/>
  <c r="AE8"/>
  <c r="AD8"/>
  <c r="AC8"/>
  <c r="AA8"/>
  <c r="Z8"/>
  <c r="Y8"/>
  <c r="X8"/>
  <c r="W8"/>
  <c r="R8"/>
  <c r="Q8"/>
  <c r="P8"/>
  <c r="O8"/>
  <c r="J8"/>
  <c r="I8"/>
  <c r="AH7"/>
  <c r="AG7"/>
  <c r="AF7"/>
  <c r="AE7"/>
  <c r="AD7"/>
  <c r="AC7"/>
  <c r="AA7"/>
  <c r="Z7"/>
  <c r="Y7"/>
  <c r="X7"/>
  <c r="W7"/>
  <c r="R7"/>
  <c r="Q7"/>
  <c r="P7"/>
  <c r="O7"/>
  <c r="J7"/>
  <c r="I7"/>
  <c r="AH6"/>
  <c r="AG6"/>
  <c r="AF6"/>
  <c r="AE6"/>
  <c r="AD6"/>
  <c r="AC6"/>
  <c r="AA6"/>
  <c r="Z6"/>
  <c r="Y6"/>
  <c r="X6"/>
  <c r="W6"/>
  <c r="R6"/>
  <c r="Q6"/>
  <c r="P6"/>
  <c r="O6"/>
  <c r="J6"/>
  <c r="I6"/>
  <c r="AH5"/>
  <c r="AI5" s="1"/>
  <c r="AG5"/>
  <c r="AF5"/>
  <c r="AE5"/>
  <c r="AD5"/>
  <c r="AC5"/>
  <c r="AA5"/>
  <c r="Z5"/>
  <c r="Y5"/>
  <c r="X5"/>
  <c r="W5"/>
  <c r="R5"/>
  <c r="Q5"/>
  <c r="P5"/>
  <c r="O5"/>
  <c r="J5"/>
  <c r="I5"/>
  <c r="AH4"/>
  <c r="AI188" s="1"/>
  <c r="AG4"/>
  <c r="AF4"/>
  <c r="AE4"/>
  <c r="AD4"/>
  <c r="AC4"/>
  <c r="AA4"/>
  <c r="Z4"/>
  <c r="Y4"/>
  <c r="X4"/>
  <c r="W4"/>
  <c r="R4"/>
  <c r="Q4"/>
  <c r="P4"/>
  <c r="O4"/>
  <c r="J4"/>
  <c r="I4"/>
  <c r="AH3"/>
  <c r="AI173" s="1"/>
  <c r="AG3"/>
  <c r="AF3"/>
  <c r="AE3"/>
  <c r="AD3"/>
  <c r="AC3"/>
  <c r="AA3"/>
  <c r="Z3"/>
  <c r="Y3"/>
  <c r="X3"/>
  <c r="W3"/>
  <c r="R3"/>
  <c r="Q3"/>
  <c r="P3"/>
  <c r="O3"/>
  <c r="J3"/>
  <c r="I3"/>
  <c r="X8" i="16"/>
  <c r="AA9"/>
  <c r="Z6"/>
  <c r="Y11"/>
  <c r="X3"/>
  <c r="AA14"/>
  <c r="Z12"/>
  <c r="Y10"/>
  <c r="X13"/>
  <c r="X15"/>
  <c r="Y4"/>
  <c r="X5"/>
  <c r="AA16"/>
  <c r="AA17"/>
  <c r="Y18"/>
  <c r="X19"/>
  <c r="AA20"/>
  <c r="AA21"/>
  <c r="Y22"/>
  <c r="X23"/>
  <c r="AA24"/>
  <c r="AA25"/>
  <c r="Y26"/>
  <c r="X27"/>
  <c r="AA28"/>
  <c r="AA29"/>
  <c r="Y30"/>
  <c r="X31"/>
  <c r="AA32"/>
  <c r="AA33"/>
  <c r="Y34"/>
  <c r="W35"/>
  <c r="X36"/>
  <c r="Y37"/>
  <c r="I35"/>
  <c r="J35"/>
  <c r="O35"/>
  <c r="P35"/>
  <c r="Q35"/>
  <c r="R35"/>
  <c r="X35"/>
  <c r="Y35"/>
  <c r="I36"/>
  <c r="J36"/>
  <c r="O36"/>
  <c r="P36"/>
  <c r="Q36"/>
  <c r="R36"/>
  <c r="Y36"/>
  <c r="I37"/>
  <c r="J37"/>
  <c r="O37"/>
  <c r="P37"/>
  <c r="Q37"/>
  <c r="R37"/>
  <c r="W37"/>
  <c r="X37"/>
  <c r="Z37"/>
  <c r="AH34"/>
  <c r="AG34"/>
  <c r="AF34"/>
  <c r="AE34"/>
  <c r="AD34"/>
  <c r="AC34"/>
  <c r="Z34"/>
  <c r="X34"/>
  <c r="W34"/>
  <c r="R34"/>
  <c r="Q34"/>
  <c r="P34"/>
  <c r="O34"/>
  <c r="J34"/>
  <c r="I34"/>
  <c r="AH33"/>
  <c r="AG33"/>
  <c r="AF33"/>
  <c r="AE33"/>
  <c r="AD33"/>
  <c r="AC33"/>
  <c r="Z33"/>
  <c r="Y33"/>
  <c r="X33"/>
  <c r="W33"/>
  <c r="R33"/>
  <c r="Q33"/>
  <c r="P33"/>
  <c r="O33"/>
  <c r="J33"/>
  <c r="I33"/>
  <c r="AH32"/>
  <c r="AG32"/>
  <c r="AF32"/>
  <c r="AE32"/>
  <c r="AD32"/>
  <c r="AC32"/>
  <c r="Z32"/>
  <c r="R32"/>
  <c r="Q32"/>
  <c r="P32"/>
  <c r="O32"/>
  <c r="J32"/>
  <c r="I32"/>
  <c r="AH31"/>
  <c r="AG31"/>
  <c r="AF31"/>
  <c r="AE31"/>
  <c r="AD31"/>
  <c r="AC31"/>
  <c r="AA31"/>
  <c r="Z31"/>
  <c r="W31"/>
  <c r="R31"/>
  <c r="Q31"/>
  <c r="P31"/>
  <c r="O31"/>
  <c r="J31"/>
  <c r="I31"/>
  <c r="AH30"/>
  <c r="AG30"/>
  <c r="AF30"/>
  <c r="AE30"/>
  <c r="AD30"/>
  <c r="AC30"/>
  <c r="Z30"/>
  <c r="X30"/>
  <c r="W30"/>
  <c r="R30"/>
  <c r="Q30"/>
  <c r="P30"/>
  <c r="O30"/>
  <c r="J30"/>
  <c r="I30"/>
  <c r="AH29"/>
  <c r="AG29"/>
  <c r="AF29"/>
  <c r="AE29"/>
  <c r="AD29"/>
  <c r="AC29"/>
  <c r="Z29"/>
  <c r="Y29"/>
  <c r="X29"/>
  <c r="W29"/>
  <c r="R29"/>
  <c r="Q29"/>
  <c r="P29"/>
  <c r="O29"/>
  <c r="J29"/>
  <c r="I29"/>
  <c r="AH28"/>
  <c r="AG28"/>
  <c r="AF28"/>
  <c r="AE28"/>
  <c r="AD28"/>
  <c r="AC28"/>
  <c r="Z28"/>
  <c r="R28"/>
  <c r="Q28"/>
  <c r="P28"/>
  <c r="O28"/>
  <c r="J28"/>
  <c r="I28"/>
  <c r="AH27"/>
  <c r="AG27"/>
  <c r="AF27"/>
  <c r="AE27"/>
  <c r="AD27"/>
  <c r="AC27"/>
  <c r="AA27"/>
  <c r="Z27"/>
  <c r="W27"/>
  <c r="R27"/>
  <c r="Q27"/>
  <c r="P27"/>
  <c r="O27"/>
  <c r="J27"/>
  <c r="I27"/>
  <c r="AH26"/>
  <c r="AG26"/>
  <c r="AF26"/>
  <c r="AE26"/>
  <c r="AD26"/>
  <c r="AC26"/>
  <c r="Z26"/>
  <c r="X26"/>
  <c r="W26"/>
  <c r="R26"/>
  <c r="Q26"/>
  <c r="P26"/>
  <c r="O26"/>
  <c r="J26"/>
  <c r="I26"/>
  <c r="AH25"/>
  <c r="AG25"/>
  <c r="AF25"/>
  <c r="AE25"/>
  <c r="AD25"/>
  <c r="AC25"/>
  <c r="Z25"/>
  <c r="Y25"/>
  <c r="X25"/>
  <c r="W25"/>
  <c r="R25"/>
  <c r="Q25"/>
  <c r="P25"/>
  <c r="O25"/>
  <c r="J25"/>
  <c r="I25"/>
  <c r="AH24"/>
  <c r="AG24"/>
  <c r="AF24"/>
  <c r="AE24"/>
  <c r="AD24"/>
  <c r="AC24"/>
  <c r="Z24"/>
  <c r="R24"/>
  <c r="Q24"/>
  <c r="P24"/>
  <c r="O24"/>
  <c r="J24"/>
  <c r="I24"/>
  <c r="AH23"/>
  <c r="AG23"/>
  <c r="AF23"/>
  <c r="AE23"/>
  <c r="AD23"/>
  <c r="AC23"/>
  <c r="AA23"/>
  <c r="Z23"/>
  <c r="W23"/>
  <c r="R23"/>
  <c r="Q23"/>
  <c r="P23"/>
  <c r="O23"/>
  <c r="J23"/>
  <c r="I23"/>
  <c r="AH22"/>
  <c r="AG22"/>
  <c r="AF22"/>
  <c r="AE22"/>
  <c r="AD22"/>
  <c r="AC22"/>
  <c r="Z22"/>
  <c r="X22"/>
  <c r="W22"/>
  <c r="R22"/>
  <c r="Q22"/>
  <c r="P22"/>
  <c r="O22"/>
  <c r="J22"/>
  <c r="I22"/>
  <c r="AH21"/>
  <c r="AG21"/>
  <c r="AF21"/>
  <c r="AE21"/>
  <c r="AD21"/>
  <c r="AC21"/>
  <c r="Z21"/>
  <c r="Y21"/>
  <c r="X21"/>
  <c r="W21"/>
  <c r="R21"/>
  <c r="Q21"/>
  <c r="P21"/>
  <c r="O21"/>
  <c r="J21"/>
  <c r="I21"/>
  <c r="AH20"/>
  <c r="AG20"/>
  <c r="AF20"/>
  <c r="AE20"/>
  <c r="AD20"/>
  <c r="AC20"/>
  <c r="Z20"/>
  <c r="R20"/>
  <c r="Q20"/>
  <c r="P20"/>
  <c r="O20"/>
  <c r="J20"/>
  <c r="I20"/>
  <c r="AH19"/>
  <c r="AG19"/>
  <c r="AF19"/>
  <c r="AE19"/>
  <c r="AD19"/>
  <c r="AC19"/>
  <c r="AA19"/>
  <c r="Z19"/>
  <c r="W19"/>
  <c r="R19"/>
  <c r="Q19"/>
  <c r="P19"/>
  <c r="O19"/>
  <c r="J19"/>
  <c r="I19"/>
  <c r="AH18"/>
  <c r="AG18"/>
  <c r="AF18"/>
  <c r="AE18"/>
  <c r="AD18"/>
  <c r="AC18"/>
  <c r="Z18"/>
  <c r="X18"/>
  <c r="W18"/>
  <c r="R18"/>
  <c r="Q18"/>
  <c r="P18"/>
  <c r="O18"/>
  <c r="J18"/>
  <c r="I18"/>
  <c r="AH17"/>
  <c r="AG17"/>
  <c r="AF17"/>
  <c r="AE17"/>
  <c r="AD17"/>
  <c r="AC17"/>
  <c r="Z17"/>
  <c r="Y17"/>
  <c r="X17"/>
  <c r="W17"/>
  <c r="R17"/>
  <c r="Q17"/>
  <c r="P17"/>
  <c r="O17"/>
  <c r="J17"/>
  <c r="I17"/>
  <c r="AH16"/>
  <c r="AG16"/>
  <c r="AF16"/>
  <c r="AE16"/>
  <c r="AD16"/>
  <c r="AC16"/>
  <c r="Z16"/>
  <c r="R16"/>
  <c r="Q16"/>
  <c r="P16"/>
  <c r="O16"/>
  <c r="J16"/>
  <c r="I16"/>
  <c r="AH15"/>
  <c r="AG15"/>
  <c r="AF15"/>
  <c r="AE15"/>
  <c r="AD15"/>
  <c r="AC15"/>
  <c r="AA5"/>
  <c r="Z5"/>
  <c r="W5"/>
  <c r="R5"/>
  <c r="Q5"/>
  <c r="P5"/>
  <c r="O5"/>
  <c r="J5"/>
  <c r="I5"/>
  <c r="AH14"/>
  <c r="AG14"/>
  <c r="AF14"/>
  <c r="AE14"/>
  <c r="AD14"/>
  <c r="AC14"/>
  <c r="X4"/>
  <c r="R4"/>
  <c r="Q4"/>
  <c r="P4"/>
  <c r="O4"/>
  <c r="J4"/>
  <c r="I4"/>
  <c r="AH13"/>
  <c r="AF13"/>
  <c r="AE13"/>
  <c r="AD13"/>
  <c r="AA15"/>
  <c r="W15"/>
  <c r="R15"/>
  <c r="P15"/>
  <c r="O15"/>
  <c r="J15"/>
  <c r="AG13"/>
  <c r="AH12"/>
  <c r="AG12"/>
  <c r="AF12"/>
  <c r="AE12"/>
  <c r="AD12"/>
  <c r="AC12"/>
  <c r="AA13"/>
  <c r="W13"/>
  <c r="R13"/>
  <c r="Q13"/>
  <c r="P13"/>
  <c r="O13"/>
  <c r="J13"/>
  <c r="I13"/>
  <c r="AH11"/>
  <c r="AG11"/>
  <c r="AF11"/>
  <c r="AE11"/>
  <c r="AD11"/>
  <c r="AC11"/>
  <c r="AA10"/>
  <c r="X10"/>
  <c r="W10"/>
  <c r="R10"/>
  <c r="Q10"/>
  <c r="P10"/>
  <c r="O10"/>
  <c r="J10"/>
  <c r="I10"/>
  <c r="AH10"/>
  <c r="AG10"/>
  <c r="AF10"/>
  <c r="AE10"/>
  <c r="AD10"/>
  <c r="AC10"/>
  <c r="Y12"/>
  <c r="R12"/>
  <c r="Q12"/>
  <c r="P12"/>
  <c r="O12"/>
  <c r="J12"/>
  <c r="I12"/>
  <c r="AH9"/>
  <c r="AG9"/>
  <c r="AF9"/>
  <c r="AE9"/>
  <c r="AD9"/>
  <c r="AC9"/>
  <c r="Z14"/>
  <c r="R14"/>
  <c r="Q14"/>
  <c r="P14"/>
  <c r="O14"/>
  <c r="J14"/>
  <c r="I14"/>
  <c r="AH8"/>
  <c r="AG8"/>
  <c r="AF8"/>
  <c r="AE8"/>
  <c r="AD8"/>
  <c r="AC8"/>
  <c r="AA3"/>
  <c r="W3"/>
  <c r="R3"/>
  <c r="Q3"/>
  <c r="P3"/>
  <c r="O3"/>
  <c r="J3"/>
  <c r="I3"/>
  <c r="AH7"/>
  <c r="AG7"/>
  <c r="AF7"/>
  <c r="AE7"/>
  <c r="AD7"/>
  <c r="AC7"/>
  <c r="AA11"/>
  <c r="X11"/>
  <c r="W11"/>
  <c r="R11"/>
  <c r="Q11"/>
  <c r="P11"/>
  <c r="O11"/>
  <c r="J11"/>
  <c r="I11"/>
  <c r="AH6"/>
  <c r="AG6"/>
  <c r="AF6"/>
  <c r="AE6"/>
  <c r="AD6"/>
  <c r="AC6"/>
  <c r="Y6"/>
  <c r="R6"/>
  <c r="Q6"/>
  <c r="P6"/>
  <c r="O6"/>
  <c r="J6"/>
  <c r="I6"/>
  <c r="AH5"/>
  <c r="AG5"/>
  <c r="AF5"/>
  <c r="AE5"/>
  <c r="AD5"/>
  <c r="AC5"/>
  <c r="Z9"/>
  <c r="R9"/>
  <c r="Q9"/>
  <c r="P9"/>
  <c r="O9"/>
  <c r="J9"/>
  <c r="I9"/>
  <c r="AH4"/>
  <c r="AG4"/>
  <c r="AF4"/>
  <c r="AE4"/>
  <c r="AD4"/>
  <c r="AC4"/>
  <c r="AA8"/>
  <c r="W8"/>
  <c r="R8"/>
  <c r="Q8"/>
  <c r="P8"/>
  <c r="O8"/>
  <c r="J8"/>
  <c r="I8"/>
  <c r="AH3"/>
  <c r="AG3"/>
  <c r="AF3"/>
  <c r="AE3"/>
  <c r="AD3"/>
  <c r="AC3"/>
  <c r="R7"/>
  <c r="Q7"/>
  <c r="P7"/>
  <c r="O7"/>
  <c r="J7"/>
  <c r="I7"/>
  <c r="Z5" i="12"/>
  <c r="AA5"/>
  <c r="Z6"/>
  <c r="AA6"/>
  <c r="Z4"/>
  <c r="AA4"/>
  <c r="Z7"/>
  <c r="AA7"/>
  <c r="Z8"/>
  <c r="AA8"/>
  <c r="Z9"/>
  <c r="AA9"/>
  <c r="Z10"/>
  <c r="AA10"/>
  <c r="Z11"/>
  <c r="AA11"/>
  <c r="Z12"/>
  <c r="AA12"/>
  <c r="AA3"/>
  <c r="Z3"/>
  <c r="Z5" i="11"/>
  <c r="AA5"/>
  <c r="Z3"/>
  <c r="AA3"/>
  <c r="Z6"/>
  <c r="AA6"/>
  <c r="Z7"/>
  <c r="AA7"/>
  <c r="Z8"/>
  <c r="AA8"/>
  <c r="Z9"/>
  <c r="AA9"/>
  <c r="Z10"/>
  <c r="AA10"/>
  <c r="Z11"/>
  <c r="AA11"/>
  <c r="Z12"/>
  <c r="AA12"/>
  <c r="Z13"/>
  <c r="AA13"/>
  <c r="Z14"/>
  <c r="AA14"/>
  <c r="Z15"/>
  <c r="AA15"/>
  <c r="Z16"/>
  <c r="AA16"/>
  <c r="Z17"/>
  <c r="AA17"/>
  <c r="Z18"/>
  <c r="AA18"/>
  <c r="Z19"/>
  <c r="AA19"/>
  <c r="Z20"/>
  <c r="AA20"/>
  <c r="Z21"/>
  <c r="AA21"/>
  <c r="Z22"/>
  <c r="AA22"/>
  <c r="Z23"/>
  <c r="AA23"/>
  <c r="Z24"/>
  <c r="AA24"/>
  <c r="Z25"/>
  <c r="AA25"/>
  <c r="Z26"/>
  <c r="AA26"/>
  <c r="AA4"/>
  <c r="Z4"/>
  <c r="Z4" i="15"/>
  <c r="AA4"/>
  <c r="Z5"/>
  <c r="AA5"/>
  <c r="Z6"/>
  <c r="AA6"/>
  <c r="Z7"/>
  <c r="AA7"/>
  <c r="Z8"/>
  <c r="AA8"/>
  <c r="Z9"/>
  <c r="AA9"/>
  <c r="Z10"/>
  <c r="AA10"/>
  <c r="Z11"/>
  <c r="AA11"/>
  <c r="Z12"/>
  <c r="AA12"/>
  <c r="AA13"/>
  <c r="Z14"/>
  <c r="AA14"/>
  <c r="Z15"/>
  <c r="AA15"/>
  <c r="Z16"/>
  <c r="AA16"/>
  <c r="Z17"/>
  <c r="AA17"/>
  <c r="Z18"/>
  <c r="AA18"/>
  <c r="Z19"/>
  <c r="AA19"/>
  <c r="Z20"/>
  <c r="AA20"/>
  <c r="Z21"/>
  <c r="AA21"/>
  <c r="Z22"/>
  <c r="AA22"/>
  <c r="Z23"/>
  <c r="AA23"/>
  <c r="Z24"/>
  <c r="AA24"/>
  <c r="Z25"/>
  <c r="AA25"/>
  <c r="Z26"/>
  <c r="AA26"/>
  <c r="Z27"/>
  <c r="AA27"/>
  <c r="Z28"/>
  <c r="AA28"/>
  <c r="Z29"/>
  <c r="AA29"/>
  <c r="Z30"/>
  <c r="AA30"/>
  <c r="Z31"/>
  <c r="AA31"/>
  <c r="Z32"/>
  <c r="AA32"/>
  <c r="Z33"/>
  <c r="AA33"/>
  <c r="Z34"/>
  <c r="AA34"/>
  <c r="AA3"/>
  <c r="Z3"/>
  <c r="AF21"/>
  <c r="I27"/>
  <c r="J27"/>
  <c r="O27"/>
  <c r="P27"/>
  <c r="Q27"/>
  <c r="R27"/>
  <c r="W27"/>
  <c r="X27"/>
  <c r="Y27"/>
  <c r="AC27"/>
  <c r="AD27"/>
  <c r="AE27"/>
  <c r="AF27"/>
  <c r="AG27"/>
  <c r="AH27"/>
  <c r="I28"/>
  <c r="J28"/>
  <c r="O28"/>
  <c r="P28"/>
  <c r="Q28"/>
  <c r="R28"/>
  <c r="W28"/>
  <c r="X28"/>
  <c r="Y28"/>
  <c r="AC28"/>
  <c r="AD28"/>
  <c r="AE28"/>
  <c r="AF28"/>
  <c r="AG28"/>
  <c r="AH28"/>
  <c r="I29"/>
  <c r="J29"/>
  <c r="O29"/>
  <c r="P29"/>
  <c r="Q29"/>
  <c r="R29"/>
  <c r="W29"/>
  <c r="X29"/>
  <c r="Y29"/>
  <c r="AC29"/>
  <c r="AD29"/>
  <c r="AE29"/>
  <c r="AF29"/>
  <c r="AG29"/>
  <c r="AH29"/>
  <c r="I30"/>
  <c r="J30"/>
  <c r="O30"/>
  <c r="P30"/>
  <c r="Q30"/>
  <c r="R30"/>
  <c r="W30"/>
  <c r="X30"/>
  <c r="Y30"/>
  <c r="AC30"/>
  <c r="AD30"/>
  <c r="AE30"/>
  <c r="AF30"/>
  <c r="AG30"/>
  <c r="AH30"/>
  <c r="I31"/>
  <c r="J31"/>
  <c r="O31"/>
  <c r="P31"/>
  <c r="Q31"/>
  <c r="R31"/>
  <c r="W31"/>
  <c r="X31"/>
  <c r="Y31"/>
  <c r="AC31"/>
  <c r="AD31"/>
  <c r="AE31"/>
  <c r="AF31"/>
  <c r="AG31"/>
  <c r="AH31"/>
  <c r="I32"/>
  <c r="J32"/>
  <c r="O32"/>
  <c r="P32"/>
  <c r="Q32"/>
  <c r="R32"/>
  <c r="W32"/>
  <c r="X32"/>
  <c r="Y32"/>
  <c r="AC32"/>
  <c r="AD32"/>
  <c r="AE32"/>
  <c r="AF32"/>
  <c r="AG32"/>
  <c r="AH32"/>
  <c r="I33"/>
  <c r="J33"/>
  <c r="O33"/>
  <c r="P33"/>
  <c r="Q33"/>
  <c r="R33"/>
  <c r="W33"/>
  <c r="X33"/>
  <c r="Y33"/>
  <c r="AC33"/>
  <c r="AD33"/>
  <c r="AE33"/>
  <c r="AF33"/>
  <c r="AG33"/>
  <c r="AH33"/>
  <c r="I34"/>
  <c r="J34"/>
  <c r="O34"/>
  <c r="P34"/>
  <c r="Q34"/>
  <c r="R34"/>
  <c r="W34"/>
  <c r="X34"/>
  <c r="Y34"/>
  <c r="AC34"/>
  <c r="AD34"/>
  <c r="AE34"/>
  <c r="AF34"/>
  <c r="AG34"/>
  <c r="AH34"/>
  <c r="H13"/>
  <c r="AG13" s="1"/>
  <c r="AH26"/>
  <c r="AG26"/>
  <c r="AF26"/>
  <c r="AE26"/>
  <c r="AD26"/>
  <c r="AC26"/>
  <c r="Y26"/>
  <c r="X26"/>
  <c r="W26"/>
  <c r="R26"/>
  <c r="Q26"/>
  <c r="P26"/>
  <c r="O26"/>
  <c r="J26"/>
  <c r="I26"/>
  <c r="AH25"/>
  <c r="AG25"/>
  <c r="AF25"/>
  <c r="AE25"/>
  <c r="AD25"/>
  <c r="AC25"/>
  <c r="Y25"/>
  <c r="X25"/>
  <c r="W25"/>
  <c r="R25"/>
  <c r="Q25"/>
  <c r="P25"/>
  <c r="O25"/>
  <c r="J25"/>
  <c r="I25"/>
  <c r="AH24"/>
  <c r="AG24"/>
  <c r="AF24"/>
  <c r="AE24"/>
  <c r="AD24"/>
  <c r="AC24"/>
  <c r="Y24"/>
  <c r="X24"/>
  <c r="W24"/>
  <c r="R24"/>
  <c r="Q24"/>
  <c r="P24"/>
  <c r="O24"/>
  <c r="J24"/>
  <c r="I24"/>
  <c r="AH23"/>
  <c r="AG23"/>
  <c r="AF23"/>
  <c r="AE23"/>
  <c r="AD23"/>
  <c r="AC23"/>
  <c r="Y23"/>
  <c r="X23"/>
  <c r="W23"/>
  <c r="R23"/>
  <c r="Q23"/>
  <c r="P23"/>
  <c r="O23"/>
  <c r="J23"/>
  <c r="I23"/>
  <c r="AH22"/>
  <c r="AG22"/>
  <c r="AF22"/>
  <c r="AE22"/>
  <c r="AD22"/>
  <c r="AC22"/>
  <c r="Y22"/>
  <c r="X22"/>
  <c r="W22"/>
  <c r="R22"/>
  <c r="Q22"/>
  <c r="P22"/>
  <c r="O22"/>
  <c r="J22"/>
  <c r="I22"/>
  <c r="AH21"/>
  <c r="AG21"/>
  <c r="AE21"/>
  <c r="AD21"/>
  <c r="AC21"/>
  <c r="Y21"/>
  <c r="X21"/>
  <c r="W21"/>
  <c r="R21"/>
  <c r="Q21"/>
  <c r="P21"/>
  <c r="O21"/>
  <c r="J21"/>
  <c r="I21"/>
  <c r="AH20"/>
  <c r="AG20"/>
  <c r="AF20"/>
  <c r="AE20"/>
  <c r="AD20"/>
  <c r="AC20"/>
  <c r="Y20"/>
  <c r="X20"/>
  <c r="W20"/>
  <c r="R20"/>
  <c r="Q20"/>
  <c r="P20"/>
  <c r="O20"/>
  <c r="J20"/>
  <c r="I20"/>
  <c r="AH19"/>
  <c r="AG19"/>
  <c r="AF19"/>
  <c r="AE19"/>
  <c r="AD19"/>
  <c r="AC19"/>
  <c r="Y19"/>
  <c r="X19"/>
  <c r="W19"/>
  <c r="R19"/>
  <c r="Q19"/>
  <c r="P19"/>
  <c r="O19"/>
  <c r="J19"/>
  <c r="I19"/>
  <c r="AH18"/>
  <c r="AG18"/>
  <c r="AF18"/>
  <c r="AE18"/>
  <c r="AD18"/>
  <c r="AC18"/>
  <c r="Y18"/>
  <c r="X18"/>
  <c r="W18"/>
  <c r="R18"/>
  <c r="Q18"/>
  <c r="P18"/>
  <c r="O18"/>
  <c r="J18"/>
  <c r="I18"/>
  <c r="AH17"/>
  <c r="AG17"/>
  <c r="AF17"/>
  <c r="AE17"/>
  <c r="AD17"/>
  <c r="AC17"/>
  <c r="Y17"/>
  <c r="X17"/>
  <c r="W17"/>
  <c r="R17"/>
  <c r="Q17"/>
  <c r="P17"/>
  <c r="O17"/>
  <c r="J17"/>
  <c r="I17"/>
  <c r="AH16"/>
  <c r="AG16"/>
  <c r="AF16"/>
  <c r="AE16"/>
  <c r="AD16"/>
  <c r="AC16"/>
  <c r="Y16"/>
  <c r="X16"/>
  <c r="W16"/>
  <c r="R16"/>
  <c r="Q16"/>
  <c r="P16"/>
  <c r="O16"/>
  <c r="J16"/>
  <c r="I16"/>
  <c r="AH15"/>
  <c r="AG15"/>
  <c r="AF15"/>
  <c r="AE15"/>
  <c r="AD15"/>
  <c r="AC15"/>
  <c r="Y15"/>
  <c r="X15"/>
  <c r="W15"/>
  <c r="R15"/>
  <c r="Q15"/>
  <c r="P15"/>
  <c r="O15"/>
  <c r="J15"/>
  <c r="I15"/>
  <c r="AH14"/>
  <c r="AG14"/>
  <c r="AF14"/>
  <c r="AE14"/>
  <c r="AD14"/>
  <c r="AC14"/>
  <c r="Y14"/>
  <c r="X14"/>
  <c r="W14"/>
  <c r="R14"/>
  <c r="Q14"/>
  <c r="P14"/>
  <c r="O14"/>
  <c r="J14"/>
  <c r="I14"/>
  <c r="AH13"/>
  <c r="AF13"/>
  <c r="AE13"/>
  <c r="AD13"/>
  <c r="Y13"/>
  <c r="X13"/>
  <c r="W13"/>
  <c r="P13"/>
  <c r="O13"/>
  <c r="I13"/>
  <c r="AH12"/>
  <c r="AG12"/>
  <c r="AF12"/>
  <c r="AE12"/>
  <c r="AD12"/>
  <c r="AC12"/>
  <c r="Y12"/>
  <c r="X12"/>
  <c r="W12"/>
  <c r="R12"/>
  <c r="Q12"/>
  <c r="P12"/>
  <c r="O12"/>
  <c r="J12"/>
  <c r="I12"/>
  <c r="AH11"/>
  <c r="AG11"/>
  <c r="AF11"/>
  <c r="AE11"/>
  <c r="AD11"/>
  <c r="AC11"/>
  <c r="Y11"/>
  <c r="X11"/>
  <c r="W11"/>
  <c r="R11"/>
  <c r="Q11"/>
  <c r="P11"/>
  <c r="O11"/>
  <c r="J11"/>
  <c r="I11"/>
  <c r="AH10"/>
  <c r="AG10"/>
  <c r="AF10"/>
  <c r="AE10"/>
  <c r="AD10"/>
  <c r="AC10"/>
  <c r="Y10"/>
  <c r="X10"/>
  <c r="W10"/>
  <c r="R10"/>
  <c r="Q10"/>
  <c r="P10"/>
  <c r="O10"/>
  <c r="J10"/>
  <c r="I10"/>
  <c r="AH9"/>
  <c r="AG9"/>
  <c r="AF9"/>
  <c r="AE9"/>
  <c r="AD9"/>
  <c r="AC9"/>
  <c r="Y9"/>
  <c r="X9"/>
  <c r="W9"/>
  <c r="R9"/>
  <c r="Q9"/>
  <c r="P9"/>
  <c r="O9"/>
  <c r="J9"/>
  <c r="I9"/>
  <c r="AH8"/>
  <c r="AG8"/>
  <c r="AF8"/>
  <c r="AE8"/>
  <c r="AD8"/>
  <c r="AC8"/>
  <c r="Y8"/>
  <c r="X8"/>
  <c r="W8"/>
  <c r="R8"/>
  <c r="Q8"/>
  <c r="P8"/>
  <c r="O8"/>
  <c r="J8"/>
  <c r="I8"/>
  <c r="AH7"/>
  <c r="AG7"/>
  <c r="AF7"/>
  <c r="AE7"/>
  <c r="AD7"/>
  <c r="AC7"/>
  <c r="Y7"/>
  <c r="X7"/>
  <c r="W7"/>
  <c r="R7"/>
  <c r="Q7"/>
  <c r="P7"/>
  <c r="O7"/>
  <c r="J7"/>
  <c r="I7"/>
  <c r="AH6"/>
  <c r="AG6"/>
  <c r="AF6"/>
  <c r="AE6"/>
  <c r="AD6"/>
  <c r="AC6"/>
  <c r="Y4"/>
  <c r="X4"/>
  <c r="W4"/>
  <c r="R4"/>
  <c r="Q4"/>
  <c r="P4"/>
  <c r="O4"/>
  <c r="J4"/>
  <c r="I4"/>
  <c r="AH5"/>
  <c r="AG5"/>
  <c r="AF5"/>
  <c r="AE5"/>
  <c r="AD5"/>
  <c r="AC5"/>
  <c r="Y3"/>
  <c r="X3"/>
  <c r="W3"/>
  <c r="R3"/>
  <c r="Q3"/>
  <c r="P3"/>
  <c r="O3"/>
  <c r="J3"/>
  <c r="I3"/>
  <c r="AH4"/>
  <c r="AG4"/>
  <c r="AF4"/>
  <c r="AE4"/>
  <c r="AD4"/>
  <c r="AC4"/>
  <c r="Y6"/>
  <c r="X6"/>
  <c r="W6"/>
  <c r="R6"/>
  <c r="Q6"/>
  <c r="P6"/>
  <c r="O6"/>
  <c r="J6"/>
  <c r="I6"/>
  <c r="AH3"/>
  <c r="AG3"/>
  <c r="AF3"/>
  <c r="AE3"/>
  <c r="AD3"/>
  <c r="AC3"/>
  <c r="Y5"/>
  <c r="X5"/>
  <c r="W5"/>
  <c r="R5"/>
  <c r="Q5"/>
  <c r="P5"/>
  <c r="O5"/>
  <c r="J5"/>
  <c r="I5"/>
  <c r="Z6" i="9"/>
  <c r="AA6"/>
  <c r="Z3"/>
  <c r="AA3"/>
  <c r="Z5"/>
  <c r="AA5"/>
  <c r="Z7"/>
  <c r="AA7"/>
  <c r="Z8"/>
  <c r="AA8"/>
  <c r="Z9"/>
  <c r="AA9"/>
  <c r="Z10"/>
  <c r="AA10"/>
  <c r="Z11"/>
  <c r="AA11"/>
  <c r="Z12"/>
  <c r="AA12"/>
  <c r="AA4"/>
  <c r="Z4"/>
  <c r="W3" i="8"/>
  <c r="Z4"/>
  <c r="AA4"/>
  <c r="Z6"/>
  <c r="AA6"/>
  <c r="Z5"/>
  <c r="AA5"/>
  <c r="Z7"/>
  <c r="AA7"/>
  <c r="Z8"/>
  <c r="AA8"/>
  <c r="Z9"/>
  <c r="AA9"/>
  <c r="Z10"/>
  <c r="AA10"/>
  <c r="Z11"/>
  <c r="AA11"/>
  <c r="AA3"/>
  <c r="Z3"/>
  <c r="AA3" i="4"/>
  <c r="AA5"/>
  <c r="AA6"/>
  <c r="AA7"/>
  <c r="AA8"/>
  <c r="AA4"/>
  <c r="Z3"/>
  <c r="Z5"/>
  <c r="Z6"/>
  <c r="Z7"/>
  <c r="Z8"/>
  <c r="Z4"/>
  <c r="I3" i="12"/>
  <c r="J3"/>
  <c r="O3"/>
  <c r="P3"/>
  <c r="Q3"/>
  <c r="R3"/>
  <c r="W3"/>
  <c r="X3"/>
  <c r="Y3"/>
  <c r="AC3"/>
  <c r="AD3"/>
  <c r="AE3"/>
  <c r="AF3"/>
  <c r="AG3"/>
  <c r="AH3"/>
  <c r="I5"/>
  <c r="J5"/>
  <c r="O5"/>
  <c r="P5"/>
  <c r="Q5"/>
  <c r="R5"/>
  <c r="W5"/>
  <c r="X5"/>
  <c r="Y5"/>
  <c r="AC4"/>
  <c r="AD4"/>
  <c r="AE4"/>
  <c r="AF4"/>
  <c r="AG4"/>
  <c r="AH4"/>
  <c r="I6"/>
  <c r="J6"/>
  <c r="O6"/>
  <c r="P6"/>
  <c r="Q6"/>
  <c r="R6"/>
  <c r="W6"/>
  <c r="X6"/>
  <c r="Y6"/>
  <c r="AC5"/>
  <c r="AD5"/>
  <c r="AE5"/>
  <c r="AF5"/>
  <c r="AG5"/>
  <c r="AH5"/>
  <c r="I4"/>
  <c r="J4"/>
  <c r="O4"/>
  <c r="P4"/>
  <c r="Q4"/>
  <c r="R4"/>
  <c r="W4"/>
  <c r="X4"/>
  <c r="Y4"/>
  <c r="AC6"/>
  <c r="AD6"/>
  <c r="AE6"/>
  <c r="AF6"/>
  <c r="AG6"/>
  <c r="AH6"/>
  <c r="I7"/>
  <c r="J7"/>
  <c r="O7"/>
  <c r="P7"/>
  <c r="Q7"/>
  <c r="R7"/>
  <c r="W7"/>
  <c r="X7"/>
  <c r="Y7"/>
  <c r="AC7"/>
  <c r="AD7"/>
  <c r="AE7"/>
  <c r="AF7"/>
  <c r="AG7"/>
  <c r="AH7"/>
  <c r="I8"/>
  <c r="J8"/>
  <c r="O8"/>
  <c r="P8"/>
  <c r="Q8"/>
  <c r="R8"/>
  <c r="W8"/>
  <c r="X8"/>
  <c r="Y8"/>
  <c r="AC8"/>
  <c r="AD8"/>
  <c r="AE8"/>
  <c r="AF8"/>
  <c r="AG8"/>
  <c r="AH8"/>
  <c r="I9"/>
  <c r="J9"/>
  <c r="O9"/>
  <c r="P9"/>
  <c r="Q9"/>
  <c r="R9"/>
  <c r="W9"/>
  <c r="X9"/>
  <c r="Y9"/>
  <c r="AC9"/>
  <c r="AD9"/>
  <c r="AE9"/>
  <c r="AF9"/>
  <c r="AG9"/>
  <c r="AH9"/>
  <c r="I10"/>
  <c r="J10"/>
  <c r="O10"/>
  <c r="P10"/>
  <c r="Q10"/>
  <c r="R10"/>
  <c r="W10"/>
  <c r="X10"/>
  <c r="Y10"/>
  <c r="AC10"/>
  <c r="AD10"/>
  <c r="AE10"/>
  <c r="AF10"/>
  <c r="AG10"/>
  <c r="AH10"/>
  <c r="I11"/>
  <c r="J11"/>
  <c r="O11"/>
  <c r="P11"/>
  <c r="Q11"/>
  <c r="R11"/>
  <c r="W11"/>
  <c r="X11"/>
  <c r="Y11"/>
  <c r="AC11"/>
  <c r="AD11"/>
  <c r="AE11"/>
  <c r="AF11"/>
  <c r="AG11"/>
  <c r="AH11"/>
  <c r="I12"/>
  <c r="J12"/>
  <c r="O12"/>
  <c r="P12"/>
  <c r="Q12"/>
  <c r="R12"/>
  <c r="W12"/>
  <c r="X12"/>
  <c r="Y12"/>
  <c r="AC12"/>
  <c r="AD12"/>
  <c r="AE12"/>
  <c r="AF12"/>
  <c r="AG12"/>
  <c r="AH12"/>
  <c r="I4" i="11"/>
  <c r="J4"/>
  <c r="O4"/>
  <c r="P4"/>
  <c r="Q4"/>
  <c r="R4"/>
  <c r="W4"/>
  <c r="X4"/>
  <c r="Y4"/>
  <c r="AC3"/>
  <c r="AD3"/>
  <c r="AE3"/>
  <c r="AF3"/>
  <c r="AG3"/>
  <c r="AH3"/>
  <c r="I5"/>
  <c r="J5"/>
  <c r="O5"/>
  <c r="P5"/>
  <c r="Q5"/>
  <c r="R5"/>
  <c r="W5"/>
  <c r="X5"/>
  <c r="Y5"/>
  <c r="AC4"/>
  <c r="AD4"/>
  <c r="AE4"/>
  <c r="AF4"/>
  <c r="AG4"/>
  <c r="AH4"/>
  <c r="I3"/>
  <c r="J3"/>
  <c r="O3"/>
  <c r="P3"/>
  <c r="Q3"/>
  <c r="R3"/>
  <c r="W3"/>
  <c r="X3"/>
  <c r="Y3"/>
  <c r="AC5"/>
  <c r="AD5"/>
  <c r="AE5"/>
  <c r="AF5"/>
  <c r="AG5"/>
  <c r="AH5"/>
  <c r="I6"/>
  <c r="J6"/>
  <c r="O6"/>
  <c r="P6"/>
  <c r="Q6"/>
  <c r="R6"/>
  <c r="W6"/>
  <c r="X6"/>
  <c r="Y6"/>
  <c r="AC6"/>
  <c r="AD6"/>
  <c r="AE6"/>
  <c r="AF6"/>
  <c r="AG6"/>
  <c r="AH6"/>
  <c r="I7"/>
  <c r="J7"/>
  <c r="O7"/>
  <c r="P7"/>
  <c r="Q7"/>
  <c r="R7"/>
  <c r="W7"/>
  <c r="X7"/>
  <c r="Y7"/>
  <c r="AC7"/>
  <c r="AD7"/>
  <c r="AE7"/>
  <c r="AF7"/>
  <c r="AG7"/>
  <c r="AH7"/>
  <c r="I8"/>
  <c r="J8"/>
  <c r="O8"/>
  <c r="P8"/>
  <c r="Q8"/>
  <c r="R8"/>
  <c r="W8"/>
  <c r="X8"/>
  <c r="Y8"/>
  <c r="AC8"/>
  <c r="AD8"/>
  <c r="AE8"/>
  <c r="AF8"/>
  <c r="AG8"/>
  <c r="AH8"/>
  <c r="I9"/>
  <c r="J9"/>
  <c r="O9"/>
  <c r="P9"/>
  <c r="Q9"/>
  <c r="R9"/>
  <c r="W9"/>
  <c r="X9"/>
  <c r="Y9"/>
  <c r="AC9"/>
  <c r="AD9"/>
  <c r="AE9"/>
  <c r="AF9"/>
  <c r="AG9"/>
  <c r="AH9"/>
  <c r="I10"/>
  <c r="J10"/>
  <c r="O10"/>
  <c r="P10"/>
  <c r="Q10"/>
  <c r="R10"/>
  <c r="W10"/>
  <c r="X10"/>
  <c r="Y10"/>
  <c r="AC10"/>
  <c r="AD10"/>
  <c r="AE10"/>
  <c r="AF10"/>
  <c r="AG10"/>
  <c r="AH10"/>
  <c r="I11"/>
  <c r="J11"/>
  <c r="O11"/>
  <c r="P11"/>
  <c r="Q11"/>
  <c r="R11"/>
  <c r="W11"/>
  <c r="X11"/>
  <c r="Y11"/>
  <c r="AC11"/>
  <c r="AD11"/>
  <c r="AE11"/>
  <c r="AF11"/>
  <c r="AG11"/>
  <c r="AH11"/>
  <c r="I12"/>
  <c r="J12"/>
  <c r="O12"/>
  <c r="P12"/>
  <c r="Q12"/>
  <c r="R12"/>
  <c r="W12"/>
  <c r="X12"/>
  <c r="Y12"/>
  <c r="AC12"/>
  <c r="AD12"/>
  <c r="AE12"/>
  <c r="AF12"/>
  <c r="AG12"/>
  <c r="AH12"/>
  <c r="I13"/>
  <c r="J13"/>
  <c r="O13"/>
  <c r="P13"/>
  <c r="Q13"/>
  <c r="R13"/>
  <c r="W13"/>
  <c r="X13"/>
  <c r="Y13"/>
  <c r="AC13"/>
  <c r="AD13"/>
  <c r="AE13"/>
  <c r="AF13"/>
  <c r="AG13"/>
  <c r="AH13"/>
  <c r="I14"/>
  <c r="J14"/>
  <c r="O14"/>
  <c r="P14"/>
  <c r="Q14"/>
  <c r="R14"/>
  <c r="W14"/>
  <c r="X14"/>
  <c r="Y14"/>
  <c r="AC14"/>
  <c r="AD14"/>
  <c r="AE14"/>
  <c r="AF14"/>
  <c r="AG14"/>
  <c r="AH14"/>
  <c r="I15"/>
  <c r="J15"/>
  <c r="O15"/>
  <c r="P15"/>
  <c r="Q15"/>
  <c r="R15"/>
  <c r="W15"/>
  <c r="X15"/>
  <c r="Y15"/>
  <c r="AC15"/>
  <c r="AD15"/>
  <c r="AE15"/>
  <c r="AF15"/>
  <c r="AG15"/>
  <c r="AH15"/>
  <c r="I16"/>
  <c r="J16"/>
  <c r="O16"/>
  <c r="P16"/>
  <c r="Q16"/>
  <c r="R16"/>
  <c r="W16"/>
  <c r="X16"/>
  <c r="Y16"/>
  <c r="AC16"/>
  <c r="AD16"/>
  <c r="AE16"/>
  <c r="AF16"/>
  <c r="AG16"/>
  <c r="AH16"/>
  <c r="I17"/>
  <c r="J17"/>
  <c r="O17"/>
  <c r="P17"/>
  <c r="Q17"/>
  <c r="R17"/>
  <c r="W17"/>
  <c r="X17"/>
  <c r="Y17"/>
  <c r="AC17"/>
  <c r="AD17"/>
  <c r="AE17"/>
  <c r="AF17"/>
  <c r="AG17"/>
  <c r="AH17"/>
  <c r="I18"/>
  <c r="J18"/>
  <c r="O18"/>
  <c r="P18"/>
  <c r="Q18"/>
  <c r="R18"/>
  <c r="W18"/>
  <c r="X18"/>
  <c r="Y18"/>
  <c r="AC18"/>
  <c r="AD18"/>
  <c r="AE18"/>
  <c r="AF18"/>
  <c r="AG18"/>
  <c r="AH18"/>
  <c r="I19"/>
  <c r="J19"/>
  <c r="O19"/>
  <c r="P19"/>
  <c r="Q19"/>
  <c r="R19"/>
  <c r="W19"/>
  <c r="X19"/>
  <c r="Y19"/>
  <c r="AC19"/>
  <c r="AD19"/>
  <c r="AE19"/>
  <c r="AF19"/>
  <c r="AG19"/>
  <c r="AH19"/>
  <c r="I20"/>
  <c r="J20"/>
  <c r="O20"/>
  <c r="P20"/>
  <c r="Q20"/>
  <c r="R20"/>
  <c r="W20"/>
  <c r="X20"/>
  <c r="Y20"/>
  <c r="AC20"/>
  <c r="AD20"/>
  <c r="AE20"/>
  <c r="AF20"/>
  <c r="AG20"/>
  <c r="AH20"/>
  <c r="I21"/>
  <c r="J21"/>
  <c r="O21"/>
  <c r="P21"/>
  <c r="Q21"/>
  <c r="R21"/>
  <c r="W21"/>
  <c r="X21"/>
  <c r="Y21"/>
  <c r="AC21"/>
  <c r="AD21"/>
  <c r="AE21"/>
  <c r="AF21"/>
  <c r="AG21"/>
  <c r="AH21"/>
  <c r="I22"/>
  <c r="J22"/>
  <c r="O22"/>
  <c r="P22"/>
  <c r="Q22"/>
  <c r="R22"/>
  <c r="W22"/>
  <c r="X22"/>
  <c r="Y22"/>
  <c r="AC22"/>
  <c r="AD22"/>
  <c r="AE22"/>
  <c r="AF22"/>
  <c r="AG22"/>
  <c r="AH22"/>
  <c r="AI22" s="1"/>
  <c r="I23"/>
  <c r="J23"/>
  <c r="O23"/>
  <c r="P23"/>
  <c r="Q23"/>
  <c r="R23"/>
  <c r="W23"/>
  <c r="X23"/>
  <c r="Y23"/>
  <c r="AC23"/>
  <c r="AD23"/>
  <c r="AE23"/>
  <c r="AF23"/>
  <c r="AG23"/>
  <c r="AH23"/>
  <c r="I24"/>
  <c r="J24"/>
  <c r="O24"/>
  <c r="P24"/>
  <c r="Q24"/>
  <c r="R24"/>
  <c r="W24"/>
  <c r="X24"/>
  <c r="Y24"/>
  <c r="AC24"/>
  <c r="AD24"/>
  <c r="AE24"/>
  <c r="AF24"/>
  <c r="AG24"/>
  <c r="AH24"/>
  <c r="I25"/>
  <c r="J25"/>
  <c r="O25"/>
  <c r="P25"/>
  <c r="Q25"/>
  <c r="R25"/>
  <c r="W25"/>
  <c r="X25"/>
  <c r="Y25"/>
  <c r="AC25"/>
  <c r="AD25"/>
  <c r="AE25"/>
  <c r="AF25"/>
  <c r="AG25"/>
  <c r="AH25"/>
  <c r="I26"/>
  <c r="J26"/>
  <c r="O26"/>
  <c r="P26"/>
  <c r="Q26"/>
  <c r="R26"/>
  <c r="W26"/>
  <c r="X26"/>
  <c r="Y26"/>
  <c r="AC26"/>
  <c r="AD26"/>
  <c r="AE26"/>
  <c r="AF26"/>
  <c r="AG26"/>
  <c r="AH26"/>
  <c r="I4" i="9"/>
  <c r="J4"/>
  <c r="O4"/>
  <c r="P4"/>
  <c r="Q4"/>
  <c r="R4"/>
  <c r="W4"/>
  <c r="X4"/>
  <c r="Y4"/>
  <c r="AC3"/>
  <c r="AD3"/>
  <c r="AE3"/>
  <c r="AF3"/>
  <c r="AG3"/>
  <c r="AH3"/>
  <c r="I6"/>
  <c r="J6"/>
  <c r="O6"/>
  <c r="P6"/>
  <c r="Q6"/>
  <c r="R6"/>
  <c r="W6"/>
  <c r="X6"/>
  <c r="Y6"/>
  <c r="AC4"/>
  <c r="AD4"/>
  <c r="AE4"/>
  <c r="AF4"/>
  <c r="AG4"/>
  <c r="AH4"/>
  <c r="I3"/>
  <c r="J3"/>
  <c r="O3"/>
  <c r="P3"/>
  <c r="Q3"/>
  <c r="R3"/>
  <c r="W3"/>
  <c r="X3"/>
  <c r="Y3"/>
  <c r="AC5"/>
  <c r="AD5"/>
  <c r="AE5"/>
  <c r="AF5"/>
  <c r="AG5"/>
  <c r="AH5"/>
  <c r="I5"/>
  <c r="J5"/>
  <c r="O5"/>
  <c r="P5"/>
  <c r="Q5"/>
  <c r="R5"/>
  <c r="W5"/>
  <c r="X5"/>
  <c r="Y5"/>
  <c r="AC6"/>
  <c r="AD6"/>
  <c r="AE6"/>
  <c r="AF6"/>
  <c r="AG6"/>
  <c r="AH6"/>
  <c r="I7"/>
  <c r="J7"/>
  <c r="O7"/>
  <c r="P7"/>
  <c r="Q7"/>
  <c r="R7"/>
  <c r="W7"/>
  <c r="X7"/>
  <c r="Y7"/>
  <c r="AC7"/>
  <c r="AD7"/>
  <c r="AE7"/>
  <c r="AF7"/>
  <c r="AG7"/>
  <c r="AH7"/>
  <c r="I8"/>
  <c r="J8"/>
  <c r="O8"/>
  <c r="P8"/>
  <c r="Q8"/>
  <c r="R8"/>
  <c r="W8"/>
  <c r="X8"/>
  <c r="Y8"/>
  <c r="AC8"/>
  <c r="AD8"/>
  <c r="AE8"/>
  <c r="AF8"/>
  <c r="AG8"/>
  <c r="AH8"/>
  <c r="I9"/>
  <c r="J9"/>
  <c r="O9"/>
  <c r="P9"/>
  <c r="Q9"/>
  <c r="R9"/>
  <c r="W9"/>
  <c r="X9"/>
  <c r="Y9"/>
  <c r="AC9"/>
  <c r="AD9"/>
  <c r="AE9"/>
  <c r="AF9"/>
  <c r="AG9"/>
  <c r="AH9"/>
  <c r="I10"/>
  <c r="J10"/>
  <c r="O10"/>
  <c r="P10"/>
  <c r="Q10"/>
  <c r="R10"/>
  <c r="W10"/>
  <c r="X10"/>
  <c r="Y10"/>
  <c r="AC10"/>
  <c r="AD10"/>
  <c r="AE10"/>
  <c r="AF10"/>
  <c r="AG10"/>
  <c r="AH10"/>
  <c r="I11"/>
  <c r="J11"/>
  <c r="O11"/>
  <c r="P11"/>
  <c r="Q11"/>
  <c r="R11"/>
  <c r="W11"/>
  <c r="X11"/>
  <c r="Y11"/>
  <c r="AC11"/>
  <c r="AD11"/>
  <c r="AE11"/>
  <c r="AF11"/>
  <c r="AG11"/>
  <c r="AH11"/>
  <c r="I12"/>
  <c r="J12"/>
  <c r="O12"/>
  <c r="P12"/>
  <c r="Q12"/>
  <c r="R12"/>
  <c r="W12"/>
  <c r="X12"/>
  <c r="Y12"/>
  <c r="AC12"/>
  <c r="AD12"/>
  <c r="AE12"/>
  <c r="AF12"/>
  <c r="AG12"/>
  <c r="AH12"/>
  <c r="I3" i="8"/>
  <c r="J3"/>
  <c r="O3"/>
  <c r="P3"/>
  <c r="Q3"/>
  <c r="R3"/>
  <c r="X3"/>
  <c r="Y3"/>
  <c r="AC3"/>
  <c r="AD3"/>
  <c r="AE3"/>
  <c r="AF3"/>
  <c r="AG3"/>
  <c r="AH3"/>
  <c r="I4"/>
  <c r="J4"/>
  <c r="O4"/>
  <c r="P4"/>
  <c r="Q4"/>
  <c r="R4"/>
  <c r="W4"/>
  <c r="X4"/>
  <c r="Y4"/>
  <c r="AC4"/>
  <c r="AD4"/>
  <c r="AE4"/>
  <c r="AF4"/>
  <c r="AG4"/>
  <c r="AH4"/>
  <c r="I6"/>
  <c r="J6"/>
  <c r="O6"/>
  <c r="P6"/>
  <c r="Q6"/>
  <c r="R6"/>
  <c r="W6"/>
  <c r="X6"/>
  <c r="Y6"/>
  <c r="AC5"/>
  <c r="AD5"/>
  <c r="AE5"/>
  <c r="AF5"/>
  <c r="AG5"/>
  <c r="AH5"/>
  <c r="I5"/>
  <c r="J5"/>
  <c r="O5"/>
  <c r="P5"/>
  <c r="Q5"/>
  <c r="R5"/>
  <c r="W5"/>
  <c r="X5"/>
  <c r="Y5"/>
  <c r="AC6"/>
  <c r="AD6"/>
  <c r="AE6"/>
  <c r="AF6"/>
  <c r="AG6"/>
  <c r="AH6"/>
  <c r="I7"/>
  <c r="J7"/>
  <c r="O7"/>
  <c r="P7"/>
  <c r="Q7"/>
  <c r="R7"/>
  <c r="W7"/>
  <c r="X7"/>
  <c r="Y7"/>
  <c r="AC7"/>
  <c r="AD7"/>
  <c r="AE7"/>
  <c r="AF7"/>
  <c r="AG7"/>
  <c r="AH7"/>
  <c r="I8"/>
  <c r="J8"/>
  <c r="O8"/>
  <c r="P8"/>
  <c r="Q8"/>
  <c r="R8"/>
  <c r="W8"/>
  <c r="X8"/>
  <c r="Y8"/>
  <c r="AC8"/>
  <c r="AD8"/>
  <c r="AE8"/>
  <c r="AF8"/>
  <c r="AG8"/>
  <c r="AH8"/>
  <c r="I9"/>
  <c r="J9"/>
  <c r="O9"/>
  <c r="P9"/>
  <c r="Q9"/>
  <c r="R9"/>
  <c r="W9"/>
  <c r="X9"/>
  <c r="Y9"/>
  <c r="AC9"/>
  <c r="AD9"/>
  <c r="AE9"/>
  <c r="AF9"/>
  <c r="AG9"/>
  <c r="AH9"/>
  <c r="I10"/>
  <c r="J10"/>
  <c r="O10"/>
  <c r="P10"/>
  <c r="Q10"/>
  <c r="R10"/>
  <c r="W10"/>
  <c r="X10"/>
  <c r="Y10"/>
  <c r="AC10"/>
  <c r="AD10"/>
  <c r="AE10"/>
  <c r="AF10"/>
  <c r="AG10"/>
  <c r="AH10"/>
  <c r="I11"/>
  <c r="J11"/>
  <c r="O11"/>
  <c r="P11"/>
  <c r="Q11"/>
  <c r="R11"/>
  <c r="W11"/>
  <c r="X11"/>
  <c r="Y11"/>
  <c r="AC11"/>
  <c r="AD11"/>
  <c r="AE11"/>
  <c r="AF11"/>
  <c r="AG11"/>
  <c r="AH11"/>
  <c r="K4" i="3"/>
  <c r="L4"/>
  <c r="Q4"/>
  <c r="R4"/>
  <c r="S4"/>
  <c r="T4"/>
  <c r="Y4"/>
  <c r="Z4"/>
  <c r="AA4"/>
  <c r="AB4"/>
  <c r="AC4"/>
  <c r="AE4"/>
  <c r="AF4"/>
  <c r="AG4"/>
  <c r="AH4"/>
  <c r="AI4"/>
  <c r="AJ4"/>
  <c r="K3"/>
  <c r="L3"/>
  <c r="Q3"/>
  <c r="R3"/>
  <c r="S3"/>
  <c r="T3"/>
  <c r="Y3"/>
  <c r="Z3"/>
  <c r="AA3"/>
  <c r="AB3"/>
  <c r="AC3"/>
  <c r="AE3"/>
  <c r="AF3"/>
  <c r="AG3"/>
  <c r="AH3"/>
  <c r="AI3"/>
  <c r="AJ3"/>
  <c r="K5"/>
  <c r="L5"/>
  <c r="Q5"/>
  <c r="R5"/>
  <c r="S5"/>
  <c r="T5"/>
  <c r="Y5"/>
  <c r="Z5"/>
  <c r="AA5"/>
  <c r="AB5"/>
  <c r="AC5"/>
  <c r="AE5"/>
  <c r="AF5"/>
  <c r="AG5"/>
  <c r="AH5"/>
  <c r="AI5"/>
  <c r="AJ5"/>
  <c r="K6"/>
  <c r="L6"/>
  <c r="Q6"/>
  <c r="R6"/>
  <c r="S6"/>
  <c r="T6"/>
  <c r="Y6"/>
  <c r="Z6"/>
  <c r="AA6"/>
  <c r="AB6"/>
  <c r="AC6"/>
  <c r="AE6"/>
  <c r="AF6"/>
  <c r="AG6"/>
  <c r="AH6"/>
  <c r="AI6"/>
  <c r="AJ6"/>
  <c r="I4" i="4"/>
  <c r="J4"/>
  <c r="O4"/>
  <c r="P4"/>
  <c r="Q4"/>
  <c r="R4"/>
  <c r="W4"/>
  <c r="X4"/>
  <c r="Y4"/>
  <c r="AC3"/>
  <c r="AD3"/>
  <c r="AE3"/>
  <c r="AF3"/>
  <c r="AG3"/>
  <c r="AH3"/>
  <c r="I3"/>
  <c r="J3"/>
  <c r="O3"/>
  <c r="P3"/>
  <c r="Q3"/>
  <c r="R3"/>
  <c r="W3"/>
  <c r="X3"/>
  <c r="Y3"/>
  <c r="AC4"/>
  <c r="AD4"/>
  <c r="AE4"/>
  <c r="AF4"/>
  <c r="AG4"/>
  <c r="AH4"/>
  <c r="I5"/>
  <c r="J5"/>
  <c r="O5"/>
  <c r="P5"/>
  <c r="Q5"/>
  <c r="R5"/>
  <c r="W5"/>
  <c r="X5"/>
  <c r="Y5"/>
  <c r="AC5"/>
  <c r="AD5"/>
  <c r="AE5"/>
  <c r="AF5"/>
  <c r="AG5"/>
  <c r="AH5"/>
  <c r="I6"/>
  <c r="J6"/>
  <c r="O6"/>
  <c r="P6"/>
  <c r="Q6"/>
  <c r="R6"/>
  <c r="W6"/>
  <c r="X6"/>
  <c r="Y6"/>
  <c r="AC6"/>
  <c r="AD6"/>
  <c r="AE6"/>
  <c r="AF6"/>
  <c r="AG6"/>
  <c r="AH6"/>
  <c r="I7"/>
  <c r="J7"/>
  <c r="O7"/>
  <c r="P7"/>
  <c r="Q7"/>
  <c r="R7"/>
  <c r="W7"/>
  <c r="X7"/>
  <c r="Y7"/>
  <c r="AC7"/>
  <c r="AD7"/>
  <c r="AE7"/>
  <c r="AF7"/>
  <c r="AG7"/>
  <c r="AH7"/>
  <c r="I8"/>
  <c r="J8"/>
  <c r="O8"/>
  <c r="P8"/>
  <c r="Q8"/>
  <c r="R8"/>
  <c r="W8"/>
  <c r="X8"/>
  <c r="Y8"/>
  <c r="AC8"/>
  <c r="AD8"/>
  <c r="AE8"/>
  <c r="AF8"/>
  <c r="AG8"/>
  <c r="AH8"/>
  <c r="I3" i="5"/>
  <c r="J3"/>
  <c r="O3"/>
  <c r="P3"/>
  <c r="Q3"/>
  <c r="R3"/>
  <c r="W3"/>
  <c r="X3"/>
  <c r="Y3"/>
  <c r="Z3"/>
  <c r="AA3"/>
  <c r="AC3"/>
  <c r="AD3"/>
  <c r="AE3"/>
  <c r="AF3"/>
  <c r="AG3"/>
  <c r="AH3"/>
  <c r="I4"/>
  <c r="J4"/>
  <c r="O4"/>
  <c r="P4"/>
  <c r="Q4"/>
  <c r="R4"/>
  <c r="W4"/>
  <c r="X4"/>
  <c r="Y4"/>
  <c r="Z4"/>
  <c r="AA4"/>
  <c r="AC4"/>
  <c r="AD4"/>
  <c r="AE4"/>
  <c r="AF4"/>
  <c r="AG4"/>
  <c r="AH4"/>
  <c r="I5"/>
  <c r="J5"/>
  <c r="O5"/>
  <c r="P5"/>
  <c r="Q5"/>
  <c r="R5"/>
  <c r="W5"/>
  <c r="X5"/>
  <c r="Y5"/>
  <c r="Z5"/>
  <c r="AA5"/>
  <c r="AC5"/>
  <c r="AD5"/>
  <c r="AE5"/>
  <c r="AF5"/>
  <c r="AG5"/>
  <c r="AH5"/>
  <c r="I6"/>
  <c r="J6"/>
  <c r="O6"/>
  <c r="P6"/>
  <c r="Q6"/>
  <c r="R6"/>
  <c r="W6"/>
  <c r="X6"/>
  <c r="Y6"/>
  <c r="Z6"/>
  <c r="AA6"/>
  <c r="AC6"/>
  <c r="AD6"/>
  <c r="AE6"/>
  <c r="AF6"/>
  <c r="AG6"/>
  <c r="AH6"/>
  <c r="I3" i="6"/>
  <c r="J3"/>
  <c r="O3"/>
  <c r="P3"/>
  <c r="Q3"/>
  <c r="R3"/>
  <c r="W3"/>
  <c r="X3"/>
  <c r="Y3"/>
  <c r="Z3"/>
  <c r="AA3"/>
  <c r="AC3"/>
  <c r="AD3"/>
  <c r="AE3"/>
  <c r="AF3"/>
  <c r="AG3"/>
  <c r="AH3"/>
  <c r="I4"/>
  <c r="J4"/>
  <c r="O4"/>
  <c r="P4"/>
  <c r="Q4"/>
  <c r="R4"/>
  <c r="W4"/>
  <c r="X4"/>
  <c r="Y4"/>
  <c r="Z4"/>
  <c r="AA4"/>
  <c r="AC4"/>
  <c r="AD4"/>
  <c r="AE4"/>
  <c r="AF4"/>
  <c r="AG4"/>
  <c r="AH4"/>
  <c r="I5"/>
  <c r="J5"/>
  <c r="O5"/>
  <c r="P5"/>
  <c r="Q5"/>
  <c r="R5"/>
  <c r="W5"/>
  <c r="X5"/>
  <c r="Y5"/>
  <c r="Z5"/>
  <c r="AA5"/>
  <c r="AC5"/>
  <c r="AD5"/>
  <c r="AE5"/>
  <c r="AF5"/>
  <c r="AG5"/>
  <c r="AH5"/>
  <c r="I6"/>
  <c r="J6"/>
  <c r="O6"/>
  <c r="P6"/>
  <c r="Q6"/>
  <c r="R6"/>
  <c r="W6"/>
  <c r="X6"/>
  <c r="Y6"/>
  <c r="Z6"/>
  <c r="AA6"/>
  <c r="AC6"/>
  <c r="AD6"/>
  <c r="AE6"/>
  <c r="AF6"/>
  <c r="AG6"/>
  <c r="AH6"/>
  <c r="I7"/>
  <c r="J7"/>
  <c r="O7"/>
  <c r="P7"/>
  <c r="Q7"/>
  <c r="R7"/>
  <c r="W7"/>
  <c r="X7"/>
  <c r="Y7"/>
  <c r="Z7"/>
  <c r="AA7"/>
  <c r="AC7"/>
  <c r="AD7"/>
  <c r="AE7"/>
  <c r="AF7"/>
  <c r="AG7"/>
  <c r="AH7"/>
  <c r="I3" i="7"/>
  <c r="J3"/>
  <c r="O3"/>
  <c r="P3"/>
  <c r="Q3"/>
  <c r="R3"/>
  <c r="W3"/>
  <c r="X3"/>
  <c r="Y3"/>
  <c r="Z3"/>
  <c r="AA3"/>
  <c r="AC3"/>
  <c r="AD3"/>
  <c r="AE3"/>
  <c r="AF3"/>
  <c r="AG3"/>
  <c r="AH3"/>
  <c r="I4"/>
  <c r="J4"/>
  <c r="O4"/>
  <c r="P4"/>
  <c r="Q4"/>
  <c r="R4"/>
  <c r="W4"/>
  <c r="X4"/>
  <c r="Y4"/>
  <c r="Z4"/>
  <c r="AA4"/>
  <c r="AC4"/>
  <c r="AD4"/>
  <c r="AE4"/>
  <c r="AF4"/>
  <c r="AG4"/>
  <c r="AH4"/>
  <c r="I5"/>
  <c r="J5"/>
  <c r="O5"/>
  <c r="P5"/>
  <c r="Q5"/>
  <c r="R5"/>
  <c r="W5"/>
  <c r="X5"/>
  <c r="Y5"/>
  <c r="Z5"/>
  <c r="AA5"/>
  <c r="AC5"/>
  <c r="AD5"/>
  <c r="AE5"/>
  <c r="AF5"/>
  <c r="AG5"/>
  <c r="AH5"/>
  <c r="I6"/>
  <c r="J6"/>
  <c r="O6"/>
  <c r="P6"/>
  <c r="Q6"/>
  <c r="R6"/>
  <c r="W6"/>
  <c r="X6"/>
  <c r="Y6"/>
  <c r="Z6"/>
  <c r="AA6"/>
  <c r="AC6"/>
  <c r="AD6"/>
  <c r="AE6"/>
  <c r="AF6"/>
  <c r="AG6"/>
  <c r="AH6"/>
  <c r="I7"/>
  <c r="J7"/>
  <c r="O7"/>
  <c r="P7"/>
  <c r="Q7"/>
  <c r="R7"/>
  <c r="W7"/>
  <c r="X7"/>
  <c r="Y7"/>
  <c r="Z7"/>
  <c r="AA7"/>
  <c r="AC7"/>
  <c r="AD7"/>
  <c r="AE7"/>
  <c r="AF7"/>
  <c r="AG7"/>
  <c r="AH7"/>
  <c r="AI38" i="19" l="1"/>
  <c r="AI36"/>
  <c r="AI22"/>
  <c r="AI5"/>
  <c r="AI20"/>
  <c r="AI13" i="18"/>
  <c r="AI17"/>
  <c r="AI21"/>
  <c r="AI25"/>
  <c r="AI29"/>
  <c r="AI33"/>
  <c r="AI57"/>
  <c r="AI59"/>
  <c r="AI61"/>
  <c r="AI63"/>
  <c r="AI65"/>
  <c r="AI74"/>
  <c r="AI76"/>
  <c r="AI78"/>
  <c r="AI80"/>
  <c r="AI82"/>
  <c r="AI84"/>
  <c r="AI86"/>
  <c r="AI88"/>
  <c r="AI90"/>
  <c r="AI92"/>
  <c r="AI94"/>
  <c r="AI96"/>
  <c r="AI108"/>
  <c r="AI111"/>
  <c r="AI117"/>
  <c r="AI121"/>
  <c r="AI127"/>
  <c r="AI131"/>
  <c r="AI133"/>
  <c r="AI157"/>
  <c r="AI161"/>
  <c r="AI165"/>
  <c r="AI174"/>
  <c r="AI178"/>
  <c r="AI37" i="19"/>
  <c r="AI32" i="18"/>
  <c r="AI191"/>
  <c r="AI19" i="19"/>
  <c r="AI34"/>
  <c r="AI7" i="18"/>
  <c r="AI11"/>
  <c r="AI23"/>
  <c r="AI31"/>
  <c r="AI58"/>
  <c r="AI60"/>
  <c r="AI62"/>
  <c r="AI64"/>
  <c r="AI66"/>
  <c r="AI75"/>
  <c r="AI77"/>
  <c r="AI79"/>
  <c r="AI81"/>
  <c r="AI83"/>
  <c r="AI85"/>
  <c r="AI87"/>
  <c r="AI89"/>
  <c r="AI91"/>
  <c r="AI93"/>
  <c r="AI95"/>
  <c r="AI97"/>
  <c r="AI107"/>
  <c r="AI112"/>
  <c r="AI116"/>
  <c r="AI118"/>
  <c r="AI120"/>
  <c r="AI122"/>
  <c r="AI124"/>
  <c r="AI126"/>
  <c r="AI128"/>
  <c r="AI130"/>
  <c r="AI132"/>
  <c r="AI134"/>
  <c r="AI136"/>
  <c r="AI158"/>
  <c r="AI160"/>
  <c r="AI162"/>
  <c r="AI164"/>
  <c r="AI166"/>
  <c r="AI6" i="19"/>
  <c r="AI3"/>
  <c r="AI9" i="18"/>
  <c r="AI115"/>
  <c r="AI119"/>
  <c r="AI123"/>
  <c r="AI125"/>
  <c r="AI129"/>
  <c r="AI135"/>
  <c r="AI159"/>
  <c r="AI163"/>
  <c r="AI172"/>
  <c r="AI176"/>
  <c r="AI180"/>
  <c r="AI189"/>
  <c r="AI7" i="19"/>
  <c r="AI35"/>
  <c r="AI4" i="18"/>
  <c r="AI8"/>
  <c r="AI12"/>
  <c r="AI16"/>
  <c r="AI20"/>
  <c r="AI24"/>
  <c r="AI28"/>
  <c r="AI105"/>
  <c r="AI110"/>
  <c r="AI113"/>
  <c r="AI3"/>
  <c r="AI15"/>
  <c r="AI19"/>
  <c r="AI27"/>
  <c r="AI6"/>
  <c r="AI10"/>
  <c r="AI14"/>
  <c r="AI18"/>
  <c r="AI22"/>
  <c r="AI26"/>
  <c r="AI30"/>
  <c r="AI34"/>
  <c r="AI109"/>
  <c r="AI187"/>
  <c r="AK5" i="20"/>
  <c r="AK6"/>
  <c r="AI4" i="19"/>
  <c r="AC115" i="18"/>
  <c r="AA115"/>
  <c r="J115"/>
  <c r="R115"/>
  <c r="Z115"/>
  <c r="AG115"/>
  <c r="I115"/>
  <c r="AI6" i="7"/>
  <c r="AI3" i="8"/>
  <c r="Z13" i="15"/>
  <c r="AI25" i="11"/>
  <c r="AI11" i="12"/>
  <c r="Y9" i="16"/>
  <c r="Z3"/>
  <c r="X12"/>
  <c r="Z13"/>
  <c r="W4"/>
  <c r="Y16"/>
  <c r="AA26"/>
  <c r="Y28"/>
  <c r="Y32"/>
  <c r="AA34"/>
  <c r="AA37"/>
  <c r="Z36"/>
  <c r="Y8"/>
  <c r="X9"/>
  <c r="W6"/>
  <c r="AA6"/>
  <c r="Z11"/>
  <c r="Y3"/>
  <c r="X14"/>
  <c r="W12"/>
  <c r="AA12"/>
  <c r="Z10"/>
  <c r="Y13"/>
  <c r="Y15"/>
  <c r="Z4"/>
  <c r="Y5"/>
  <c r="X16"/>
  <c r="Y19"/>
  <c r="X20"/>
  <c r="Y23"/>
  <c r="X24"/>
  <c r="Y27"/>
  <c r="X28"/>
  <c r="Y31"/>
  <c r="X32"/>
  <c r="AA36"/>
  <c r="W36"/>
  <c r="Z35"/>
  <c r="Z8"/>
  <c r="X6"/>
  <c r="Y14"/>
  <c r="Z15"/>
  <c r="AA4"/>
  <c r="AA18"/>
  <c r="Y20"/>
  <c r="AA22"/>
  <c r="Y24"/>
  <c r="AA30"/>
  <c r="W9"/>
  <c r="W14"/>
  <c r="W16"/>
  <c r="W20"/>
  <c r="W24"/>
  <c r="W28"/>
  <c r="W32"/>
  <c r="AA35"/>
  <c r="Y7"/>
  <c r="W7"/>
  <c r="AA7"/>
  <c r="X7"/>
  <c r="Z7"/>
  <c r="AI6"/>
  <c r="AI22"/>
  <c r="AI34"/>
  <c r="AI12"/>
  <c r="AI10"/>
  <c r="AI3"/>
  <c r="AI4"/>
  <c r="AI8"/>
  <c r="AI16"/>
  <c r="AI14"/>
  <c r="AI18"/>
  <c r="AI26"/>
  <c r="AI27"/>
  <c r="AI9"/>
  <c r="AI30"/>
  <c r="AI5"/>
  <c r="AI11"/>
  <c r="AI7"/>
  <c r="AI20"/>
  <c r="AI24"/>
  <c r="AI28"/>
  <c r="AI32"/>
  <c r="AI15"/>
  <c r="AI19"/>
  <c r="AI23"/>
  <c r="AI29"/>
  <c r="AI31"/>
  <c r="AI33"/>
  <c r="I15"/>
  <c r="Q15"/>
  <c r="AI13"/>
  <c r="AI17"/>
  <c r="AI21"/>
  <c r="AI25"/>
  <c r="AC13"/>
  <c r="AI20" i="11"/>
  <c r="AI24"/>
  <c r="AI23"/>
  <c r="AI18"/>
  <c r="AI26"/>
  <c r="AI33" i="15"/>
  <c r="AI34"/>
  <c r="AI30"/>
  <c r="AI32"/>
  <c r="AI29"/>
  <c r="AI27"/>
  <c r="AI31"/>
  <c r="AI28"/>
  <c r="Q13"/>
  <c r="AI25"/>
  <c r="AI7"/>
  <c r="AI6"/>
  <c r="AI10"/>
  <c r="J13"/>
  <c r="R13"/>
  <c r="AI14"/>
  <c r="AI18"/>
  <c r="AI22"/>
  <c r="AI26"/>
  <c r="AI4"/>
  <c r="AI8"/>
  <c r="AI12"/>
  <c r="AC13"/>
  <c r="AI16"/>
  <c r="AI20"/>
  <c r="AI24"/>
  <c r="AI3"/>
  <c r="AI5"/>
  <c r="AI9"/>
  <c r="AI11"/>
  <c r="AI13"/>
  <c r="AI15"/>
  <c r="AI17"/>
  <c r="AI19"/>
  <c r="AI21"/>
  <c r="AI23"/>
  <c r="AI9" i="9"/>
  <c r="AI9" i="8"/>
  <c r="AI5"/>
  <c r="AI4"/>
  <c r="AI8"/>
  <c r="AI7"/>
  <c r="AI11"/>
  <c r="AI6"/>
  <c r="AI8" i="4"/>
  <c r="AI3" i="7"/>
  <c r="AI5" i="4"/>
  <c r="AK5" i="3"/>
  <c r="AI5" i="9"/>
  <c r="AI10" i="11"/>
  <c r="AI7" i="12"/>
  <c r="AI3"/>
  <c r="AI7" i="7"/>
  <c r="AI6" i="6"/>
  <c r="AI3"/>
  <c r="AI6" i="5"/>
  <c r="AI3"/>
  <c r="AI10" i="9"/>
  <c r="AI21" i="11"/>
  <c r="AI4"/>
  <c r="AI4" i="12"/>
  <c r="AI5" i="7"/>
  <c r="AI6" i="4"/>
  <c r="AI3"/>
  <c r="AK6" i="3"/>
  <c r="AK4"/>
  <c r="AI11" i="9"/>
  <c r="AI7"/>
  <c r="AI3"/>
  <c r="AI14" i="11"/>
  <c r="AI8"/>
  <c r="AI9" i="12"/>
  <c r="AI5"/>
  <c r="AI6" i="9"/>
  <c r="AI11" i="11"/>
  <c r="AI6"/>
  <c r="AI3"/>
  <c r="AI12" i="12"/>
  <c r="AI8"/>
  <c r="AI4" i="7"/>
  <c r="AI5" i="6"/>
  <c r="AI5" i="5"/>
  <c r="AI10" i="8"/>
  <c r="AI12" i="9"/>
  <c r="AI8"/>
  <c r="AI4"/>
  <c r="AI17" i="11"/>
  <c r="AI12"/>
  <c r="AI9"/>
  <c r="AI7"/>
  <c r="AI10" i="12"/>
  <c r="AI6"/>
  <c r="AI19" i="11"/>
  <c r="AI15"/>
  <c r="AI13"/>
  <c r="AI5"/>
  <c r="AI16"/>
  <c r="AI4" i="6"/>
  <c r="AI4" i="4"/>
  <c r="AK3" i="3"/>
  <c r="AI4" i="5"/>
  <c r="AI7" i="6"/>
  <c r="AI7" i="4"/>
</calcChain>
</file>

<file path=xl/comments1.xml><?xml version="1.0" encoding="utf-8"?>
<comments xmlns="http://schemas.openxmlformats.org/spreadsheetml/2006/main">
  <authors>
    <author>Teja K. Vepa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Ignore this unless you are tabbing for Duo.</t>
        </r>
      </text>
    </comment>
    <comment ref="H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M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U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Y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D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2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3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4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5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6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7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8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9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10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11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12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7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104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15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O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171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186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13.xml><?xml version="1.0" encoding="utf-8"?>
<comments xmlns="http://schemas.openxmlformats.org/spreadsheetml/2006/main">
  <authors>
    <author>Teja K. Vepa</author>
  </authors>
  <commentList>
    <comment ref="F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18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  <comment ref="F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O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Q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S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W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X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Z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B33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comments14.xml><?xml version="1.0" encoding="utf-8"?>
<comments xmlns="http://schemas.openxmlformats.org/spreadsheetml/2006/main">
  <authors>
    <author>Teja K. Vepa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Ignore this unless you are tabbing for Duo.</t>
        </r>
      </text>
    </comment>
    <comment ref="H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P1 R = Prelim 1 Rank</t>
        </r>
      </text>
    </comment>
    <comment ref="M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Semifinal Section-- Power Protect when assigning.</t>
        </r>
      </text>
    </comment>
    <comment ref="Q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shows you JUST Semifinals - no prelim records</t>
        </r>
      </text>
    </comment>
    <comment ref="S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This cumes the entire tournament so far.</t>
        </r>
      </text>
    </comment>
    <comment ref="U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Fill in an "A" for anyone who breaks to finals. This is mainly for sorting puposes.</t>
        </r>
      </text>
    </comment>
    <comment ref="Y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JUST the Final Round</t>
        </r>
      </text>
    </comment>
    <comment ref="Z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Cume for Semis and Finals together-- no Prelims count.</t>
        </r>
      </text>
    </comment>
    <comment ref="AB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Total Cume for the entire tournament.</t>
        </r>
      </text>
    </comment>
    <comment ref="AD2" authorId="0">
      <text>
        <r>
          <rPr>
            <b/>
            <sz val="9"/>
            <color indexed="81"/>
            <rFont val="Tahoma"/>
            <family val="2"/>
          </rPr>
          <t>Teja K. Vepa:</t>
        </r>
        <r>
          <rPr>
            <sz val="9"/>
            <color indexed="81"/>
            <rFont val="Tahoma"/>
            <family val="2"/>
          </rPr>
          <t xml:space="preserve">
IMPORTANT TO MAKE SWEEPSTAKES WORK:
Enter
1 for 1st Place
2 for 2nd
3 for 3rd</t>
        </r>
      </text>
    </comment>
  </commentList>
</comments>
</file>

<file path=xl/sharedStrings.xml><?xml version="1.0" encoding="utf-8"?>
<sst xmlns="http://schemas.openxmlformats.org/spreadsheetml/2006/main" count="3793" uniqueCount="633">
  <si>
    <t xml:space="preserve">School </t>
  </si>
  <si>
    <t xml:space="preserve"> Speaker Name </t>
  </si>
  <si>
    <t xml:space="preserve">Pattern A </t>
  </si>
  <si>
    <t>Pattern B</t>
  </si>
  <si>
    <t>Pattern B2</t>
  </si>
  <si>
    <t>El Camino Real</t>
  </si>
  <si>
    <t>Marlon Poroj</t>
  </si>
  <si>
    <t>Congress</t>
  </si>
  <si>
    <t>DUO</t>
  </si>
  <si>
    <t>Oral-Interp</t>
  </si>
  <si>
    <t>Claremont</t>
  </si>
  <si>
    <t>Alicia Lantz</t>
  </si>
  <si>
    <t>Expository</t>
  </si>
  <si>
    <t>Nicole Omwanghe</t>
  </si>
  <si>
    <t>Jonah Evans</t>
  </si>
  <si>
    <t>Humorous-Interp</t>
  </si>
  <si>
    <t>Hilda Velasquez-Galvez</t>
  </si>
  <si>
    <t>Impromptu</t>
  </si>
  <si>
    <t>Yucaipa</t>
  </si>
  <si>
    <t>Emily Boydston</t>
  </si>
  <si>
    <t>Vista Murrieta</t>
  </si>
  <si>
    <t>Abdulla Azim</t>
  </si>
  <si>
    <t>Alexis Day</t>
  </si>
  <si>
    <t>Marissa Miranda</t>
  </si>
  <si>
    <t>Megan Sincock</t>
  </si>
  <si>
    <t>Samuel Mountain</t>
  </si>
  <si>
    <t>Citrus Valley</t>
  </si>
  <si>
    <t>Tim Mason</t>
  </si>
  <si>
    <t>Riverside STEM</t>
  </si>
  <si>
    <t>Logan Marts</t>
  </si>
  <si>
    <t>Selma Kondoker</t>
  </si>
  <si>
    <t>Shawn Haq</t>
  </si>
  <si>
    <t>George Achy</t>
  </si>
  <si>
    <t>Corrina Fuller</t>
  </si>
  <si>
    <t>Persuasive</t>
  </si>
  <si>
    <t>Thematic-Interp</t>
  </si>
  <si>
    <t>Vicki Tasouli</t>
  </si>
  <si>
    <t>Emily Mercer</t>
  </si>
  <si>
    <t>Kikesa Kimbwala</t>
  </si>
  <si>
    <t>David McPherson</t>
  </si>
  <si>
    <t>Poetry</t>
  </si>
  <si>
    <t>Meredith Hamlett</t>
  </si>
  <si>
    <t>Albert Tang</t>
  </si>
  <si>
    <t>Karen Ruiz</t>
  </si>
  <si>
    <t>Madison Smith</t>
  </si>
  <si>
    <t>Ryan  Casey</t>
  </si>
  <si>
    <t>Samantha Covell</t>
  </si>
  <si>
    <t>Renee Pierce</t>
  </si>
  <si>
    <t>Leslie Alvarez</t>
  </si>
  <si>
    <t>Suraya  Crump</t>
  </si>
  <si>
    <t>Diamond Ranch HS</t>
  </si>
  <si>
    <t>Rafael Robles</t>
  </si>
  <si>
    <t>Dan Huynh</t>
  </si>
  <si>
    <t>Elizabeth Fletes</t>
  </si>
  <si>
    <t>Abram Hilario</t>
  </si>
  <si>
    <t>Alex Henandez</t>
  </si>
  <si>
    <t>Christine Hynn</t>
  </si>
  <si>
    <t>Eric Tang</t>
  </si>
  <si>
    <t>Kavan Nakai</t>
  </si>
  <si>
    <t>Max Chao-Haft</t>
  </si>
  <si>
    <t>Glen A. Wilson</t>
  </si>
  <si>
    <t>Arturo Lopez</t>
  </si>
  <si>
    <t>Lauren Heitmann</t>
  </si>
  <si>
    <t>LD</t>
  </si>
  <si>
    <t>Loren Bassil</t>
  </si>
  <si>
    <t>Miranda Thompson</t>
  </si>
  <si>
    <t>Nicholas Junker</t>
  </si>
  <si>
    <t>Alexis Lee</t>
  </si>
  <si>
    <t>Sophia Helland</t>
  </si>
  <si>
    <t>Daniel Gutierrez</t>
  </si>
  <si>
    <t>Andrew Brown</t>
  </si>
  <si>
    <t>Ryan Green</t>
  </si>
  <si>
    <t>Parli</t>
  </si>
  <si>
    <t>Extemporaneous</t>
  </si>
  <si>
    <t>William Strong</t>
  </si>
  <si>
    <t>Tiffany Hoyd</t>
  </si>
  <si>
    <t>Andrew Lopez</t>
  </si>
  <si>
    <t>Isaac Gutierez</t>
  </si>
  <si>
    <t>Ruby Zuckerman</t>
  </si>
  <si>
    <t>Sharon Musa</t>
  </si>
  <si>
    <t>Finals ext</t>
  </si>
  <si>
    <t>Emylly Stackman</t>
  </si>
  <si>
    <t>Erica Johnson</t>
  </si>
  <si>
    <t>Frank Lichorobiec</t>
  </si>
  <si>
    <t>Matthew Crabtree</t>
  </si>
  <si>
    <t>Domonique Moncada</t>
  </si>
  <si>
    <t>Dru Hocher</t>
  </si>
  <si>
    <t>Nancy Jung</t>
  </si>
  <si>
    <t>Anthony Moring</t>
  </si>
  <si>
    <t>Brooklyn Richards</t>
  </si>
  <si>
    <t>Gunner Lee</t>
  </si>
  <si>
    <t>Redlands East Valley</t>
  </si>
  <si>
    <t>Mason Biggerstaff</t>
  </si>
  <si>
    <t>Steven  Lao</t>
  </si>
  <si>
    <t>Chelsea Brody</t>
  </si>
  <si>
    <t>Christian Smith</t>
  </si>
  <si>
    <t>Emily Siegel</t>
  </si>
  <si>
    <t>Raul Garcia</t>
  </si>
  <si>
    <t>Anita Mathias</t>
  </si>
  <si>
    <t>Michaela  Moriarty</t>
  </si>
  <si>
    <t>Dwarak Reddy</t>
  </si>
  <si>
    <t>Kirstein Young</t>
  </si>
  <si>
    <t>Sarah Yue</t>
  </si>
  <si>
    <t>Sonora</t>
  </si>
  <si>
    <t>Antonio Serano</t>
  </si>
  <si>
    <t>Miguel Mondragon</t>
  </si>
  <si>
    <t>Brooke Edwards</t>
  </si>
  <si>
    <t>Pub.-Forum</t>
  </si>
  <si>
    <t>Dramatic-Interp</t>
  </si>
  <si>
    <t>Silvu Andronescu</t>
  </si>
  <si>
    <t>Chris Carranza</t>
  </si>
  <si>
    <t>Lindsay Neighbors</t>
  </si>
  <si>
    <t>Dominic Schnabel</t>
  </si>
  <si>
    <t>James Day</t>
  </si>
  <si>
    <t>Cassidy Baker</t>
  </si>
  <si>
    <t>Farid Ganime</t>
  </si>
  <si>
    <t>Kaylee Anderton</t>
  </si>
  <si>
    <t>Ryan Shah</t>
  </si>
  <si>
    <t>Emily Fu</t>
  </si>
  <si>
    <t>Matt Petty</t>
  </si>
  <si>
    <t>Daniel Knudsen</t>
  </si>
  <si>
    <t>Finals OO</t>
  </si>
  <si>
    <t>Tia Moore</t>
  </si>
  <si>
    <t>Tiffany Fors</t>
  </si>
  <si>
    <t>Alex Main</t>
  </si>
  <si>
    <t>Baileigh Smith</t>
  </si>
  <si>
    <t>Callee Olivier</t>
  </si>
  <si>
    <t>Jenna Boyse</t>
  </si>
  <si>
    <t>Alexis Quintana</t>
  </si>
  <si>
    <t>Gina Fuller</t>
  </si>
  <si>
    <t>Michaela Sabbah</t>
  </si>
  <si>
    <t>Peggy Smith</t>
  </si>
  <si>
    <t>Stephanie Dayton</t>
  </si>
  <si>
    <t>Taylor Wood</t>
  </si>
  <si>
    <t>Drake Szoke</t>
  </si>
  <si>
    <t>Mikayla Holzinger</t>
  </si>
  <si>
    <t>Cajon</t>
  </si>
  <si>
    <t>Melinda Henley</t>
  </si>
  <si>
    <t>Casey Kwok</t>
  </si>
  <si>
    <t>Grace Li</t>
  </si>
  <si>
    <t>John Hughson</t>
  </si>
  <si>
    <t>Jennifer Gutierrez</t>
  </si>
  <si>
    <t>Wesley  Bloomquist</t>
  </si>
  <si>
    <t>Brendan Pichay</t>
  </si>
  <si>
    <t>Catherine Tanidjaja</t>
  </si>
  <si>
    <t>Rachel Kho</t>
  </si>
  <si>
    <t>Luis Gonzalez</t>
  </si>
  <si>
    <t>Autumn Milner</t>
  </si>
  <si>
    <t>Diego Lucich</t>
  </si>
  <si>
    <t>Marianna Hempen</t>
  </si>
  <si>
    <t>Veronica Chung</t>
  </si>
  <si>
    <t>Zayn Aga</t>
  </si>
  <si>
    <t>Jake Eom</t>
  </si>
  <si>
    <t>Rachelle Bryant</t>
  </si>
  <si>
    <t>Andrew Olson</t>
  </si>
  <si>
    <t>Anthony Grayson II</t>
  </si>
  <si>
    <t>Ayah Khairallah</t>
  </si>
  <si>
    <t>Batter Lukman</t>
  </si>
  <si>
    <t>Brian Goh</t>
  </si>
  <si>
    <t>Cameron Moore</t>
  </si>
  <si>
    <t>Jalen Carpenter</t>
  </si>
  <si>
    <t>Jordan Humphries</t>
  </si>
  <si>
    <t>Joseph Torres</t>
  </si>
  <si>
    <t>Manny Olvera</t>
  </si>
  <si>
    <t>Mark Richey</t>
  </si>
  <si>
    <t>Reymond Munson</t>
  </si>
  <si>
    <t>Robert Leathers</t>
  </si>
  <si>
    <t>Hector Avina</t>
  </si>
  <si>
    <t>Scott Sanchez</t>
  </si>
  <si>
    <t>Mohammad Raza</t>
  </si>
  <si>
    <t>Diana Zhao</t>
  </si>
  <si>
    <t>Callie Boyd</t>
  </si>
  <si>
    <t>Kaylee Renshaw</t>
  </si>
  <si>
    <t>Lily Klass</t>
  </si>
  <si>
    <t>MacKenzie Minard</t>
  </si>
  <si>
    <t>Claire Divola</t>
  </si>
  <si>
    <t>Hannah Herrick</t>
  </si>
  <si>
    <t>Jacob Yokley</t>
  </si>
  <si>
    <t>Arianna Barreras</t>
  </si>
  <si>
    <t>Lindsey Lannan</t>
  </si>
  <si>
    <t>Mackenzie Orr</t>
  </si>
  <si>
    <t>McKenna Palmer</t>
  </si>
  <si>
    <t>Shannon Rudder</t>
  </si>
  <si>
    <t>Keith Gillespie</t>
  </si>
  <si>
    <t>Judith Butterfield</t>
  </si>
  <si>
    <t>Sydnie Holzinger</t>
  </si>
  <si>
    <t>Aidan Luna</t>
  </si>
  <si>
    <t>School</t>
  </si>
  <si>
    <t>Code</t>
  </si>
  <si>
    <t>Lastname</t>
  </si>
  <si>
    <t>Firstname</t>
  </si>
  <si>
    <t>Event</t>
  </si>
  <si>
    <t>W1</t>
  </si>
  <si>
    <t>Bryant</t>
  </si>
  <si>
    <t>Rachelle</t>
  </si>
  <si>
    <t>HI</t>
  </si>
  <si>
    <t>W2</t>
  </si>
  <si>
    <t>Gonzalez</t>
  </si>
  <si>
    <t>Luis</t>
  </si>
  <si>
    <t>Expos</t>
  </si>
  <si>
    <t>W3</t>
  </si>
  <si>
    <t>Henley</t>
  </si>
  <si>
    <t>Melinda</t>
  </si>
  <si>
    <t>DI</t>
  </si>
  <si>
    <t>T17</t>
  </si>
  <si>
    <t>Alvarez</t>
  </si>
  <si>
    <t>Leslie</t>
  </si>
  <si>
    <t>T5</t>
  </si>
  <si>
    <t>Andronescu</t>
  </si>
  <si>
    <t>Silvu</t>
  </si>
  <si>
    <t>T9</t>
  </si>
  <si>
    <t>Bassil</t>
  </si>
  <si>
    <t>Loren</t>
  </si>
  <si>
    <t>T16</t>
  </si>
  <si>
    <t>Bloomquist</t>
  </si>
  <si>
    <t>Wesley</t>
  </si>
  <si>
    <t>T4</t>
  </si>
  <si>
    <t>Carranza</t>
  </si>
  <si>
    <t>Chris</t>
  </si>
  <si>
    <t>T18</t>
  </si>
  <si>
    <t>Crump</t>
  </si>
  <si>
    <t>Suraya</t>
  </si>
  <si>
    <t>T15</t>
  </si>
  <si>
    <t>Eom</t>
  </si>
  <si>
    <t>Jake</t>
  </si>
  <si>
    <t>Extemp</t>
  </si>
  <si>
    <t>T1</t>
  </si>
  <si>
    <t>Fu</t>
  </si>
  <si>
    <t>Emily</t>
  </si>
  <si>
    <t>T13</t>
  </si>
  <si>
    <t>Gillespie</t>
  </si>
  <si>
    <t>Keith</t>
  </si>
  <si>
    <t>T8</t>
  </si>
  <si>
    <t>Junker</t>
  </si>
  <si>
    <t>Nicholas</t>
  </si>
  <si>
    <t>T6</t>
  </si>
  <si>
    <t>Lee</t>
  </si>
  <si>
    <t>Alexis</t>
  </si>
  <si>
    <t>TI</t>
  </si>
  <si>
    <t>T12</t>
  </si>
  <si>
    <t>Luna</t>
  </si>
  <si>
    <t>Aidan</t>
  </si>
  <si>
    <t>T11</t>
  </si>
  <si>
    <t>Mason</t>
  </si>
  <si>
    <t>Tim</t>
  </si>
  <si>
    <t>T14</t>
  </si>
  <si>
    <t>Minard</t>
  </si>
  <si>
    <t>MacKenzie</t>
  </si>
  <si>
    <t>T3</t>
  </si>
  <si>
    <t>Neighbors</t>
  </si>
  <si>
    <t>Lindsay</t>
  </si>
  <si>
    <t>T2</t>
  </si>
  <si>
    <t>Petty</t>
  </si>
  <si>
    <t>Matt</t>
  </si>
  <si>
    <t>T10</t>
  </si>
  <si>
    <t>Tasouli</t>
  </si>
  <si>
    <t>Vicki</t>
  </si>
  <si>
    <t>T7</t>
  </si>
  <si>
    <t>Thompson</t>
  </si>
  <si>
    <t>Miranda</t>
  </si>
  <si>
    <t>S10</t>
  </si>
  <si>
    <t>Achy</t>
  </si>
  <si>
    <t>George</t>
  </si>
  <si>
    <t>OI</t>
  </si>
  <si>
    <t>S23</t>
  </si>
  <si>
    <t>Aga</t>
  </si>
  <si>
    <t>Zayn</t>
  </si>
  <si>
    <t>S17</t>
  </si>
  <si>
    <t>Barreras</t>
  </si>
  <si>
    <t>Arianna</t>
  </si>
  <si>
    <t>S14</t>
  </si>
  <si>
    <t>Butterfield</t>
  </si>
  <si>
    <t>Judith</t>
  </si>
  <si>
    <t>S33</t>
  </si>
  <si>
    <t>Chao-Haft</t>
  </si>
  <si>
    <t>Max</t>
  </si>
  <si>
    <t>S22</t>
  </si>
  <si>
    <t>Chung</t>
  </si>
  <si>
    <t>Veronica</t>
  </si>
  <si>
    <t>S11</t>
  </si>
  <si>
    <t>Evans</t>
  </si>
  <si>
    <t>Jonah</t>
  </si>
  <si>
    <t>S5</t>
  </si>
  <si>
    <t>Gutierez</t>
  </si>
  <si>
    <t>Isaac</t>
  </si>
  <si>
    <t>S8</t>
  </si>
  <si>
    <t>Helland</t>
  </si>
  <si>
    <t>Sophia</t>
  </si>
  <si>
    <t>S21</t>
  </si>
  <si>
    <t>Hempen</t>
  </si>
  <si>
    <t>Marianna</t>
  </si>
  <si>
    <t>S29</t>
  </si>
  <si>
    <t>Henandez</t>
  </si>
  <si>
    <t>Alex</t>
  </si>
  <si>
    <t>S28</t>
  </si>
  <si>
    <t>Hilario</t>
  </si>
  <si>
    <t>Abram</t>
  </si>
  <si>
    <t>S15</t>
  </si>
  <si>
    <t>Holzinger</t>
  </si>
  <si>
    <t>Sydnie</t>
  </si>
  <si>
    <t>S24</t>
  </si>
  <si>
    <t>Mikayla</t>
  </si>
  <si>
    <t>S27</t>
  </si>
  <si>
    <t>Hughson</t>
  </si>
  <si>
    <t>John</t>
  </si>
  <si>
    <t>S30</t>
  </si>
  <si>
    <t>Hynn</t>
  </si>
  <si>
    <t>Christine</t>
  </si>
  <si>
    <t>S3</t>
  </si>
  <si>
    <t>Jung</t>
  </si>
  <si>
    <t>Nancy</t>
  </si>
  <si>
    <t>S9</t>
  </si>
  <si>
    <t>Kimbwala</t>
  </si>
  <si>
    <t>Kikesa</t>
  </si>
  <si>
    <t>S1</t>
  </si>
  <si>
    <t>Knudsen</t>
  </si>
  <si>
    <t>Daniel</t>
  </si>
  <si>
    <t>S25</t>
  </si>
  <si>
    <t>Kwok</t>
  </si>
  <si>
    <t>Casey</t>
  </si>
  <si>
    <t>S18</t>
  </si>
  <si>
    <t>Lannan</t>
  </si>
  <si>
    <t>Lindsey</t>
  </si>
  <si>
    <t>S12</t>
  </si>
  <si>
    <t>Lantz</t>
  </si>
  <si>
    <t>Alicia</t>
  </si>
  <si>
    <t>S26</t>
  </si>
  <si>
    <t>Li</t>
  </si>
  <si>
    <t>Grace</t>
  </si>
  <si>
    <t>S4</t>
  </si>
  <si>
    <t>Lopez</t>
  </si>
  <si>
    <t>Andrew</t>
  </si>
  <si>
    <t>S20</t>
  </si>
  <si>
    <t>Lucich</t>
  </si>
  <si>
    <t>Diego</t>
  </si>
  <si>
    <t>S7</t>
  </si>
  <si>
    <t>Musa</t>
  </si>
  <si>
    <t>Sharon</t>
  </si>
  <si>
    <t>S32</t>
  </si>
  <si>
    <t>Nakai</t>
  </si>
  <si>
    <t>Kavan</t>
  </si>
  <si>
    <t>S13</t>
  </si>
  <si>
    <t>Omwanghe</t>
  </si>
  <si>
    <t>Nicole</t>
  </si>
  <si>
    <t>S19</t>
  </si>
  <si>
    <t>Orr</t>
  </si>
  <si>
    <t>Mackenzie</t>
  </si>
  <si>
    <t>S2</t>
  </si>
  <si>
    <t>Schnabel</t>
  </si>
  <si>
    <t>Dominic</t>
  </si>
  <si>
    <t>S31</t>
  </si>
  <si>
    <t>Tang</t>
  </si>
  <si>
    <t>Eric</t>
  </si>
  <si>
    <t>S16</t>
  </si>
  <si>
    <t>Zhao</t>
  </si>
  <si>
    <t>Diana</t>
  </si>
  <si>
    <t>S6</t>
  </si>
  <si>
    <t>Zuckerman</t>
  </si>
  <si>
    <t>Ruby</t>
  </si>
  <si>
    <t>Y1</t>
  </si>
  <si>
    <t>Robles</t>
  </si>
  <si>
    <t>Rafael</t>
  </si>
  <si>
    <t>U3</t>
  </si>
  <si>
    <t>Haq</t>
  </si>
  <si>
    <t>Shawn</t>
  </si>
  <si>
    <t>U9</t>
  </si>
  <si>
    <t>Huynh</t>
  </si>
  <si>
    <t>Dan</t>
  </si>
  <si>
    <t>U8</t>
  </si>
  <si>
    <t>Kho</t>
  </si>
  <si>
    <t>Rachel</t>
  </si>
  <si>
    <t>U2</t>
  </si>
  <si>
    <t>Mercer</t>
  </si>
  <si>
    <t>U6</t>
  </si>
  <si>
    <t>Pichay</t>
  </si>
  <si>
    <t>Brendan</t>
  </si>
  <si>
    <t>U5</t>
  </si>
  <si>
    <t>Poroj</t>
  </si>
  <si>
    <t>Marlon</t>
  </si>
  <si>
    <t>U1</t>
  </si>
  <si>
    <t>Albert</t>
  </si>
  <si>
    <t>U7</t>
  </si>
  <si>
    <t>Tanidjaja</t>
  </si>
  <si>
    <t>Catherine</t>
  </si>
  <si>
    <t>U4</t>
  </si>
  <si>
    <t>Velasquez-Galvez</t>
  </si>
  <si>
    <t>Hilda</t>
  </si>
  <si>
    <t>D1</t>
  </si>
  <si>
    <t>Arturo</t>
  </si>
  <si>
    <t>R1</t>
  </si>
  <si>
    <t>Boyd</t>
  </si>
  <si>
    <t>Callie</t>
  </si>
  <si>
    <t>R10</t>
  </si>
  <si>
    <t>Carpenter</t>
  </si>
  <si>
    <t>Jalen</t>
  </si>
  <si>
    <t>R8</t>
  </si>
  <si>
    <t>Goh</t>
  </si>
  <si>
    <t>Brian</t>
  </si>
  <si>
    <t>R5</t>
  </si>
  <si>
    <t>Grayson</t>
  </si>
  <si>
    <t>Anthony</t>
  </si>
  <si>
    <t>R11</t>
  </si>
  <si>
    <t>Humphries</t>
  </si>
  <si>
    <t>Jordan</t>
  </si>
  <si>
    <t>R6</t>
  </si>
  <si>
    <t>Khairallah</t>
  </si>
  <si>
    <t>Ayah</t>
  </si>
  <si>
    <t>R3</t>
  </si>
  <si>
    <t>Klass</t>
  </si>
  <si>
    <t>Lily</t>
  </si>
  <si>
    <t>R16</t>
  </si>
  <si>
    <t>Leathers</t>
  </si>
  <si>
    <t>Robert</t>
  </si>
  <si>
    <t>R7</t>
  </si>
  <si>
    <t>Lukman</t>
  </si>
  <si>
    <t>Batter</t>
  </si>
  <si>
    <t>R9</t>
  </si>
  <si>
    <t>Moore</t>
  </si>
  <si>
    <t>Cameron</t>
  </si>
  <si>
    <t>R15</t>
  </si>
  <si>
    <t>Munson</t>
  </si>
  <si>
    <t>Reymond</t>
  </si>
  <si>
    <t>R4</t>
  </si>
  <si>
    <t>Olson</t>
  </si>
  <si>
    <t>R13</t>
  </si>
  <si>
    <t>Olvera</t>
  </si>
  <si>
    <t>Manny</t>
  </si>
  <si>
    <t>R2</t>
  </si>
  <si>
    <t>Renshaw</t>
  </si>
  <si>
    <t>Kaylee</t>
  </si>
  <si>
    <t>R14</t>
  </si>
  <si>
    <t>Richey</t>
  </si>
  <si>
    <t>Mark</t>
  </si>
  <si>
    <t>R12</t>
  </si>
  <si>
    <t>Torres</t>
  </si>
  <si>
    <t>Joseph</t>
  </si>
  <si>
    <t>P6</t>
  </si>
  <si>
    <t>Avina</t>
  </si>
  <si>
    <t>Hector</t>
  </si>
  <si>
    <t>P3</t>
  </si>
  <si>
    <t>Divola</t>
  </si>
  <si>
    <t>Claire</t>
  </si>
  <si>
    <t>P7</t>
  </si>
  <si>
    <t>Fletes</t>
  </si>
  <si>
    <t>Elizabeth</t>
  </si>
  <si>
    <t>P4</t>
  </si>
  <si>
    <t>Herrick</t>
  </si>
  <si>
    <t>Hannah</t>
  </si>
  <si>
    <t>P2</t>
  </si>
  <si>
    <t>Kondoker</t>
  </si>
  <si>
    <t>Selma</t>
  </si>
  <si>
    <t>P1</t>
  </si>
  <si>
    <t>Marts</t>
  </si>
  <si>
    <t>Logan</t>
  </si>
  <si>
    <t>P5</t>
  </si>
  <si>
    <t>Yokley</t>
  </si>
  <si>
    <t>Jacob</t>
  </si>
  <si>
    <t>F3</t>
  </si>
  <si>
    <t>Gutierrez</t>
  </si>
  <si>
    <t>Jennifer</t>
  </si>
  <si>
    <t>F1</t>
  </si>
  <si>
    <t>Raza</t>
  </si>
  <si>
    <t>Mohammad</t>
  </si>
  <si>
    <t>F2</t>
  </si>
  <si>
    <t>Sanchez</t>
  </si>
  <si>
    <t>Scott</t>
  </si>
  <si>
    <t>E3</t>
  </si>
  <si>
    <t>Anderton</t>
  </si>
  <si>
    <t>E12</t>
  </si>
  <si>
    <t>Azim</t>
  </si>
  <si>
    <t>Abdulla</t>
  </si>
  <si>
    <t>E1</t>
  </si>
  <si>
    <t>Baker</t>
  </si>
  <si>
    <t>Cassidy</t>
  </si>
  <si>
    <t>E10</t>
  </si>
  <si>
    <t>Crabtree</t>
  </si>
  <si>
    <t>Matthew</t>
  </si>
  <si>
    <t>E13</t>
  </si>
  <si>
    <t>Day</t>
  </si>
  <si>
    <t>E2</t>
  </si>
  <si>
    <t>Ganime</t>
  </si>
  <si>
    <t>Farid</t>
  </si>
  <si>
    <t>E5</t>
  </si>
  <si>
    <t>Hocher</t>
  </si>
  <si>
    <t>Dru</t>
  </si>
  <si>
    <t>E11</t>
  </si>
  <si>
    <t>Hoyd</t>
  </si>
  <si>
    <t>Tiffany</t>
  </si>
  <si>
    <t>E8</t>
  </si>
  <si>
    <t>Johnson</t>
  </si>
  <si>
    <t>Erica</t>
  </si>
  <si>
    <t>E9</t>
  </si>
  <si>
    <t>Lichorobiec</t>
  </si>
  <si>
    <t>Frank</t>
  </si>
  <si>
    <t>E14</t>
  </si>
  <si>
    <t>Marissa</t>
  </si>
  <si>
    <t>E6</t>
  </si>
  <si>
    <t>Moncada</t>
  </si>
  <si>
    <t>Domonique</t>
  </si>
  <si>
    <t>E16</t>
  </si>
  <si>
    <t>Mountain</t>
  </si>
  <si>
    <t>Samuel</t>
  </si>
  <si>
    <t>E17</t>
  </si>
  <si>
    <t>Pierce</t>
  </si>
  <si>
    <t>Renee</t>
  </si>
  <si>
    <t>E4</t>
  </si>
  <si>
    <t>Shah</t>
  </si>
  <si>
    <t>Ryan</t>
  </si>
  <si>
    <t>E15</t>
  </si>
  <si>
    <t>Sincock</t>
  </si>
  <si>
    <t>Megan</t>
  </si>
  <si>
    <t>E7</t>
  </si>
  <si>
    <t>Stackman</t>
  </si>
  <si>
    <t>Emylly</t>
  </si>
  <si>
    <t>Q11</t>
  </si>
  <si>
    <t>Boydston</t>
  </si>
  <si>
    <t>Q17</t>
  </si>
  <si>
    <t>Q18</t>
  </si>
  <si>
    <t>Covell</t>
  </si>
  <si>
    <t>Samantha</t>
  </si>
  <si>
    <t>Q3</t>
  </si>
  <si>
    <t>James</t>
  </si>
  <si>
    <t>Q4</t>
  </si>
  <si>
    <t>Edwards</t>
  </si>
  <si>
    <t>Brooke</t>
  </si>
  <si>
    <t>Q2</t>
  </si>
  <si>
    <t>Fors</t>
  </si>
  <si>
    <t>Q10</t>
  </si>
  <si>
    <t>Fuller</t>
  </si>
  <si>
    <t>Corrina</t>
  </si>
  <si>
    <t>Q5</t>
  </si>
  <si>
    <t>Green</t>
  </si>
  <si>
    <t>Q9</t>
  </si>
  <si>
    <t>Hamlett</t>
  </si>
  <si>
    <t>Meredith</t>
  </si>
  <si>
    <t>Q7</t>
  </si>
  <si>
    <t>Heitmann</t>
  </si>
  <si>
    <t>Lauren</t>
  </si>
  <si>
    <t>Q8</t>
  </si>
  <si>
    <t>McPherson</t>
  </si>
  <si>
    <t>David</t>
  </si>
  <si>
    <t>Q14</t>
  </si>
  <si>
    <t>Milner</t>
  </si>
  <si>
    <t>Autumn</t>
  </si>
  <si>
    <t>Q1</t>
  </si>
  <si>
    <t>Tia</t>
  </si>
  <si>
    <t>Q12</t>
  </si>
  <si>
    <t>Palmer</t>
  </si>
  <si>
    <t>McKenna</t>
  </si>
  <si>
    <t>Q13</t>
  </si>
  <si>
    <t>Rudder</t>
  </si>
  <si>
    <t>Shannon</t>
  </si>
  <si>
    <t>Q15</t>
  </si>
  <si>
    <t>Ruiz</t>
  </si>
  <si>
    <t>Karen</t>
  </si>
  <si>
    <t>Q16</t>
  </si>
  <si>
    <t>Smith</t>
  </si>
  <si>
    <t>Madison</t>
  </si>
  <si>
    <t>Q6</t>
  </si>
  <si>
    <t>Strong</t>
  </si>
  <si>
    <t>William</t>
  </si>
  <si>
    <t>Sch Code</t>
  </si>
  <si>
    <t>Last Name</t>
  </si>
  <si>
    <t>First Name</t>
  </si>
  <si>
    <t>Partner Last Name</t>
  </si>
  <si>
    <t>Partner First Name</t>
  </si>
  <si>
    <t>Prelim Cume</t>
  </si>
  <si>
    <t>Prelim Tie Break</t>
  </si>
  <si>
    <t>Sems House</t>
  </si>
  <si>
    <t>Sems Cume</t>
  </si>
  <si>
    <t>Sems Tie Break</t>
  </si>
  <si>
    <t>P+S Cume</t>
  </si>
  <si>
    <t>P+S Tie Break</t>
  </si>
  <si>
    <t>Made Finals</t>
  </si>
  <si>
    <t>Final Cume</t>
  </si>
  <si>
    <t>Elim Cume</t>
  </si>
  <si>
    <t>Elim Tie Break</t>
  </si>
  <si>
    <t>TOTAL CUME</t>
  </si>
  <si>
    <t>TOTAL TIE BREAK</t>
  </si>
  <si>
    <t>FINAL RANK</t>
  </si>
  <si>
    <t>Prelim Firsts</t>
  </si>
  <si>
    <t>Made Sems</t>
  </si>
  <si>
    <t>Placed</t>
  </si>
  <si>
    <t>Earned Sweeps Points</t>
  </si>
  <si>
    <t>School Sweeps Points</t>
  </si>
  <si>
    <t>T5-T16</t>
  </si>
  <si>
    <t>2nd</t>
  </si>
  <si>
    <t>U7-U8</t>
  </si>
  <si>
    <t>1st</t>
  </si>
  <si>
    <t>U4-U5</t>
  </si>
  <si>
    <t>3rd</t>
  </si>
  <si>
    <t>U3-U6</t>
  </si>
  <si>
    <t>4th</t>
  </si>
  <si>
    <t>Zachary</t>
  </si>
  <si>
    <t>2013 Bargain Belt Invitational Open Impromptu Results</t>
  </si>
  <si>
    <t>Gunner</t>
  </si>
  <si>
    <t>E18</t>
  </si>
  <si>
    <t>Lena</t>
  </si>
  <si>
    <t>Nguyen</t>
  </si>
  <si>
    <t>T25</t>
  </si>
  <si>
    <t>2013 Bargain Belt Invitational Open Persuasive Results</t>
  </si>
  <si>
    <t xml:space="preserve">  Congress </t>
  </si>
  <si>
    <t>C</t>
  </si>
  <si>
    <t>A</t>
  </si>
  <si>
    <t>B</t>
  </si>
  <si>
    <t>Tang, C</t>
  </si>
  <si>
    <t>D</t>
  </si>
  <si>
    <t>Chao</t>
  </si>
  <si>
    <t>Tang, A</t>
  </si>
  <si>
    <t>Velasquez</t>
  </si>
  <si>
    <t>2013 Bargain Belt Invitational Open Duo Results</t>
  </si>
  <si>
    <t>2013 Bargain Belt Invitational Open DI Results</t>
  </si>
  <si>
    <t>2013 Bargain Belt Invitational Open HI Results</t>
  </si>
  <si>
    <t>2013 Bargain Belt Invitational Open OI Results</t>
  </si>
  <si>
    <t>5th</t>
  </si>
  <si>
    <t>2013 Bargain Belt Invitational Open TI Results</t>
  </si>
  <si>
    <t>2013 Bargain Belt Invitational Open Expos Results</t>
  </si>
  <si>
    <t>2013 Bargain Belt Invitational Open Extemp Results</t>
  </si>
  <si>
    <t>2013 Bargain Belt Invitational Open OPP Results</t>
  </si>
  <si>
    <t>2013 Bargain Belt Invitational Open Congress Results</t>
  </si>
  <si>
    <t xml:space="preserve">Yucaipa </t>
  </si>
  <si>
    <t xml:space="preserve">Vista Murrieta </t>
  </si>
  <si>
    <t xml:space="preserve">Citrus Valley </t>
  </si>
  <si>
    <t xml:space="preserve">Claremont </t>
  </si>
  <si>
    <t xml:space="preserve">Glen A. Wilson </t>
  </si>
  <si>
    <t xml:space="preserve">El Camino Real </t>
  </si>
  <si>
    <t xml:space="preserve">Riverside STEM </t>
  </si>
  <si>
    <t>Prelim House</t>
  </si>
  <si>
    <t>6th</t>
  </si>
  <si>
    <t>7th</t>
  </si>
  <si>
    <t>Finalist</t>
  </si>
  <si>
    <t>Tie for 1st place broken on judge preference in prelim rounds</t>
  </si>
  <si>
    <t>Tie for 6th place broken based on judge preference in final round</t>
  </si>
</sst>
</file>

<file path=xl/styles.xml><?xml version="1.0" encoding="utf-8"?>
<styleSheet xmlns="http://schemas.openxmlformats.org/spreadsheetml/2006/main">
  <numFmts count="1">
    <numFmt numFmtId="164" formatCode="0.0000"/>
  </numFmts>
  <fonts count="30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20"/>
      <color indexed="8"/>
      <name val="Arial"/>
      <family val="2"/>
    </font>
    <font>
      <sz val="20"/>
      <color indexed="8"/>
      <name val="Calibri"/>
      <family val="2"/>
    </font>
    <font>
      <sz val="7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9" fillId="0" borderId="0"/>
    <xf numFmtId="0" fontId="1" fillId="0" borderId="0"/>
  </cellStyleXfs>
  <cellXfs count="31">
    <xf numFmtId="0" fontId="0" fillId="0" borderId="0" xfId="0"/>
    <xf numFmtId="0" fontId="21" fillId="0" borderId="0" xfId="37" applyFont="1"/>
    <xf numFmtId="0" fontId="15" fillId="0" borderId="0" xfId="37"/>
    <xf numFmtId="0" fontId="22" fillId="0" borderId="0" xfId="0" applyFont="1"/>
    <xf numFmtId="0" fontId="23" fillId="0" borderId="0" xfId="0" applyFont="1"/>
    <xf numFmtId="0" fontId="23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26" fillId="0" borderId="10" xfId="0" applyFont="1" applyBorder="1" applyAlignment="1" applyProtection="1">
      <alignment wrapText="1"/>
    </xf>
    <xf numFmtId="49" fontId="26" fillId="0" borderId="10" xfId="0" applyNumberFormat="1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  <protection locked="0"/>
    </xf>
    <xf numFmtId="0" fontId="26" fillId="0" borderId="0" xfId="0" applyFont="1" applyAlignment="1" applyProtection="1">
      <alignment wrapText="1"/>
      <protection locked="0"/>
    </xf>
    <xf numFmtId="0" fontId="26" fillId="0" borderId="0" xfId="0" applyFont="1" applyProtection="1"/>
    <xf numFmtId="164" fontId="26" fillId="0" borderId="0" xfId="0" applyNumberFormat="1" applyFont="1" applyProtection="1"/>
    <xf numFmtId="49" fontId="26" fillId="0" borderId="0" xfId="0" applyNumberFormat="1" applyFont="1" applyProtection="1">
      <protection locked="0"/>
    </xf>
    <xf numFmtId="0" fontId="26" fillId="0" borderId="0" xfId="43" applyFont="1" applyProtection="1">
      <protection locked="0"/>
    </xf>
    <xf numFmtId="0" fontId="26" fillId="0" borderId="0" xfId="43" applyFont="1" applyProtection="1"/>
    <xf numFmtId="49" fontId="26" fillId="0" borderId="0" xfId="43" applyNumberFormat="1" applyFont="1" applyProtection="1">
      <protection locked="0"/>
    </xf>
    <xf numFmtId="164" fontId="26" fillId="0" borderId="0" xfId="43" applyNumberFormat="1" applyFont="1" applyProtection="1"/>
    <xf numFmtId="0" fontId="26" fillId="0" borderId="10" xfId="43" applyFont="1" applyBorder="1" applyAlignment="1" applyProtection="1">
      <alignment wrapText="1"/>
    </xf>
    <xf numFmtId="0" fontId="26" fillId="0" borderId="0" xfId="43" applyFont="1" applyAlignment="1" applyProtection="1">
      <alignment wrapText="1"/>
      <protection locked="0"/>
    </xf>
    <xf numFmtId="0" fontId="26" fillId="0" borderId="10" xfId="43" applyFont="1" applyBorder="1" applyAlignment="1" applyProtection="1">
      <alignment wrapText="1"/>
      <protection locked="0"/>
    </xf>
    <xf numFmtId="49" fontId="26" fillId="0" borderId="10" xfId="43" applyNumberFormat="1" applyFont="1" applyBorder="1" applyAlignment="1" applyProtection="1">
      <alignment wrapText="1"/>
    </xf>
    <xf numFmtId="0" fontId="26" fillId="0" borderId="0" xfId="43" applyFont="1" applyFill="1" applyProtection="1">
      <protection locked="0"/>
    </xf>
    <xf numFmtId="0" fontId="24" fillId="0" borderId="0" xfId="0" applyFont="1" applyBorder="1" applyAlignment="1" applyProtection="1">
      <alignment horizontal="center"/>
      <protection locked="0"/>
    </xf>
    <xf numFmtId="0" fontId="25" fillId="0" borderId="0" xfId="0" applyFont="1" applyBorder="1" applyAlignment="1">
      <alignment horizontal="center"/>
    </xf>
    <xf numFmtId="0" fontId="24" fillId="0" borderId="0" xfId="43" applyFont="1" applyBorder="1" applyAlignment="1" applyProtection="1">
      <alignment horizontal="center"/>
      <protection locked="0"/>
    </xf>
    <xf numFmtId="0" fontId="25" fillId="0" borderId="0" xfId="43" applyFont="1" applyBorder="1" applyAlignment="1">
      <alignment horizontal="center"/>
    </xf>
    <xf numFmtId="0" fontId="21" fillId="0" borderId="0" xfId="37" applyFont="1" applyFill="1"/>
    <xf numFmtId="0" fontId="15" fillId="0" borderId="0" xfId="37" applyFill="1"/>
    <xf numFmtId="0" fontId="15" fillId="0" borderId="0" xfId="37" applyFont="1" applyFill="1"/>
    <xf numFmtId="0" fontId="0" fillId="0" borderId="0" xfId="0" applyAlignment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rmal 3" xfId="44"/>
    <cellStyle name="Normal_entriesExcelByPattern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91"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ont>
        <color indexed="9"/>
      </font>
      <fill>
        <patternFill patternType="solid">
          <bgColor indexed="10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  <dxf>
      <fill>
        <patternFill>
          <bgColor indexed="13"/>
        </patternFill>
      </fill>
    </dxf>
    <dxf>
      <fill>
        <patternFill>
          <bgColor indexed="4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6"/>
  <sheetViews>
    <sheetView topLeftCell="A125" workbookViewId="0">
      <selection activeCell="C45" sqref="C45"/>
    </sheetView>
  </sheetViews>
  <sheetFormatPr defaultRowHeight="12.75"/>
  <cols>
    <col min="1" max="1" width="19.140625" style="2" bestFit="1" customWidth="1"/>
    <col min="2" max="2" width="20.85546875" style="2" bestFit="1" customWidth="1"/>
    <col min="3" max="3" width="10.7109375" style="2" bestFit="1" customWidth="1"/>
    <col min="4" max="4" width="15.140625" style="2" bestFit="1" customWidth="1"/>
    <col min="5" max="5" width="14.7109375" style="2" bestFit="1" customWidth="1"/>
    <col min="6" max="16384" width="9.140625" style="2"/>
  </cols>
  <sheetData>
    <row r="1" spans="1:5" s="1" customFormat="1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</row>
    <row r="2" spans="1:5">
      <c r="A2" s="28" t="s">
        <v>5</v>
      </c>
      <c r="B2" s="28" t="s">
        <v>6</v>
      </c>
      <c r="C2" s="28" t="s">
        <v>7</v>
      </c>
      <c r="D2" s="28" t="s">
        <v>8</v>
      </c>
      <c r="E2" s="28" t="s">
        <v>9</v>
      </c>
    </row>
    <row r="3" spans="1:5">
      <c r="A3" s="28" t="s">
        <v>10</v>
      </c>
      <c r="B3" s="28" t="s">
        <v>11</v>
      </c>
      <c r="C3" s="28" t="s">
        <v>7</v>
      </c>
      <c r="D3" s="28" t="s">
        <v>12</v>
      </c>
      <c r="E3" s="28"/>
    </row>
    <row r="4" spans="1:5">
      <c r="A4" s="28" t="s">
        <v>10</v>
      </c>
      <c r="B4" s="28" t="s">
        <v>13</v>
      </c>
      <c r="C4" s="28" t="s">
        <v>7</v>
      </c>
      <c r="D4" s="28" t="s">
        <v>12</v>
      </c>
      <c r="E4" s="28"/>
    </row>
    <row r="5" spans="1:5">
      <c r="A5" s="28" t="s">
        <v>10</v>
      </c>
      <c r="B5" s="28" t="s">
        <v>14</v>
      </c>
      <c r="C5" s="28" t="s">
        <v>7</v>
      </c>
      <c r="D5" s="28" t="s">
        <v>15</v>
      </c>
      <c r="E5" s="28"/>
    </row>
    <row r="6" spans="1:5">
      <c r="A6" s="28" t="s">
        <v>5</v>
      </c>
      <c r="B6" s="28" t="s">
        <v>16</v>
      </c>
      <c r="C6" s="28" t="s">
        <v>7</v>
      </c>
      <c r="D6" s="28" t="s">
        <v>17</v>
      </c>
      <c r="E6" s="28" t="s">
        <v>8</v>
      </c>
    </row>
    <row r="7" spans="1:5">
      <c r="A7" s="28" t="s">
        <v>18</v>
      </c>
      <c r="B7" s="28" t="s">
        <v>19</v>
      </c>
      <c r="C7" s="28" t="s">
        <v>7</v>
      </c>
      <c r="D7" s="28" t="s">
        <v>17</v>
      </c>
      <c r="E7" s="28"/>
    </row>
    <row r="8" spans="1:5">
      <c r="A8" s="28" t="s">
        <v>20</v>
      </c>
      <c r="B8" s="28" t="s">
        <v>21</v>
      </c>
      <c r="C8" s="28" t="s">
        <v>7</v>
      </c>
      <c r="D8" s="28" t="s">
        <v>17</v>
      </c>
      <c r="E8" s="28"/>
    </row>
    <row r="9" spans="1:5">
      <c r="A9" s="28" t="s">
        <v>20</v>
      </c>
      <c r="B9" s="28" t="s">
        <v>22</v>
      </c>
      <c r="C9" s="28" t="s">
        <v>7</v>
      </c>
      <c r="D9" s="28" t="s">
        <v>17</v>
      </c>
      <c r="E9" s="28"/>
    </row>
    <row r="10" spans="1:5">
      <c r="A10" s="28" t="s">
        <v>20</v>
      </c>
      <c r="B10" s="28" t="s">
        <v>23</v>
      </c>
      <c r="C10" s="28" t="s">
        <v>7</v>
      </c>
      <c r="D10" s="28" t="s">
        <v>17</v>
      </c>
      <c r="E10" s="28"/>
    </row>
    <row r="11" spans="1:5">
      <c r="A11" s="28" t="s">
        <v>20</v>
      </c>
      <c r="B11" s="28" t="s">
        <v>24</v>
      </c>
      <c r="C11" s="28" t="s">
        <v>7</v>
      </c>
      <c r="D11" s="28" t="s">
        <v>17</v>
      </c>
      <c r="E11" s="28"/>
    </row>
    <row r="12" spans="1:5">
      <c r="A12" s="28" t="s">
        <v>20</v>
      </c>
      <c r="B12" s="28" t="s">
        <v>25</v>
      </c>
      <c r="C12" s="28" t="s">
        <v>7</v>
      </c>
      <c r="D12" s="28" t="s">
        <v>17</v>
      </c>
      <c r="E12" s="28"/>
    </row>
    <row r="13" spans="1:5">
      <c r="A13" s="28" t="s">
        <v>26</v>
      </c>
      <c r="B13" s="28" t="s">
        <v>27</v>
      </c>
      <c r="C13" s="28" t="s">
        <v>7</v>
      </c>
      <c r="D13" s="28" t="s">
        <v>17</v>
      </c>
      <c r="E13" s="28"/>
    </row>
    <row r="14" spans="1:5">
      <c r="A14" s="28" t="s">
        <v>28</v>
      </c>
      <c r="B14" s="28" t="s">
        <v>29</v>
      </c>
      <c r="C14" s="28" t="s">
        <v>7</v>
      </c>
      <c r="D14" s="28" t="s">
        <v>17</v>
      </c>
      <c r="E14" s="28"/>
    </row>
    <row r="15" spans="1:5">
      <c r="A15" s="28" t="s">
        <v>28</v>
      </c>
      <c r="B15" s="28" t="s">
        <v>30</v>
      </c>
      <c r="C15" s="28" t="s">
        <v>7</v>
      </c>
      <c r="D15" s="28" t="s">
        <v>17</v>
      </c>
      <c r="E15" s="28"/>
    </row>
    <row r="16" spans="1:5">
      <c r="A16" s="28" t="s">
        <v>5</v>
      </c>
      <c r="B16" s="28" t="s">
        <v>31</v>
      </c>
      <c r="C16" s="28" t="s">
        <v>7</v>
      </c>
      <c r="D16" s="28" t="s">
        <v>9</v>
      </c>
      <c r="E16" s="28" t="s">
        <v>8</v>
      </c>
    </row>
    <row r="17" spans="1:5">
      <c r="A17" s="28" t="s">
        <v>10</v>
      </c>
      <c r="B17" s="28" t="s">
        <v>32</v>
      </c>
      <c r="C17" s="28" t="s">
        <v>7</v>
      </c>
      <c r="D17" s="28" t="s">
        <v>9</v>
      </c>
      <c r="E17" s="28"/>
    </row>
    <row r="18" spans="1:5">
      <c r="A18" s="28" t="s">
        <v>18</v>
      </c>
      <c r="B18" s="28" t="s">
        <v>33</v>
      </c>
      <c r="C18" s="28" t="s">
        <v>7</v>
      </c>
      <c r="D18" s="28" t="s">
        <v>34</v>
      </c>
      <c r="E18" s="28" t="s">
        <v>35</v>
      </c>
    </row>
    <row r="19" spans="1:5">
      <c r="A19" s="28" t="s">
        <v>26</v>
      </c>
      <c r="B19" s="28" t="s">
        <v>36</v>
      </c>
      <c r="C19" s="28" t="s">
        <v>7</v>
      </c>
      <c r="D19" s="28" t="s">
        <v>34</v>
      </c>
      <c r="E19" s="28"/>
    </row>
    <row r="20" spans="1:5">
      <c r="A20" s="28" t="s">
        <v>5</v>
      </c>
      <c r="B20" s="28" t="s">
        <v>37</v>
      </c>
      <c r="C20" s="28" t="s">
        <v>7</v>
      </c>
      <c r="D20" s="28" t="s">
        <v>34</v>
      </c>
      <c r="E20" s="28"/>
    </row>
    <row r="21" spans="1:5">
      <c r="A21" s="28" t="s">
        <v>10</v>
      </c>
      <c r="B21" s="28" t="s">
        <v>38</v>
      </c>
      <c r="C21" s="28" t="s">
        <v>7</v>
      </c>
      <c r="D21" s="28" t="s">
        <v>34</v>
      </c>
      <c r="E21" s="28"/>
    </row>
    <row r="22" spans="1:5">
      <c r="A22" s="28" t="s">
        <v>18</v>
      </c>
      <c r="B22" s="28" t="s">
        <v>39</v>
      </c>
      <c r="C22" s="28" t="s">
        <v>7</v>
      </c>
      <c r="D22" s="28" t="s">
        <v>40</v>
      </c>
      <c r="E22" s="28"/>
    </row>
    <row r="23" spans="1:5">
      <c r="A23" s="28" t="s">
        <v>18</v>
      </c>
      <c r="B23" s="28" t="s">
        <v>41</v>
      </c>
      <c r="C23" s="28" t="s">
        <v>7</v>
      </c>
      <c r="D23" s="28" t="s">
        <v>40</v>
      </c>
      <c r="E23" s="28"/>
    </row>
    <row r="24" spans="1:5">
      <c r="A24" s="28" t="s">
        <v>5</v>
      </c>
      <c r="B24" s="28" t="s">
        <v>42</v>
      </c>
      <c r="C24" s="28" t="s">
        <v>7</v>
      </c>
      <c r="D24" s="28" t="s">
        <v>35</v>
      </c>
      <c r="E24" s="28" t="s">
        <v>15</v>
      </c>
    </row>
    <row r="25" spans="1:5">
      <c r="A25" s="28" t="s">
        <v>18</v>
      </c>
      <c r="B25" s="28" t="s">
        <v>43</v>
      </c>
      <c r="C25" s="28" t="s">
        <v>7</v>
      </c>
      <c r="D25" s="28"/>
      <c r="E25" s="28"/>
    </row>
    <row r="26" spans="1:5">
      <c r="A26" s="28" t="s">
        <v>18</v>
      </c>
      <c r="B26" s="28" t="s">
        <v>44</v>
      </c>
      <c r="C26" s="28" t="s">
        <v>7</v>
      </c>
      <c r="D26" s="28"/>
      <c r="E26" s="28"/>
    </row>
    <row r="27" spans="1:5">
      <c r="A27" s="28" t="s">
        <v>18</v>
      </c>
      <c r="B27" s="28" t="s">
        <v>45</v>
      </c>
      <c r="C27" s="28" t="s">
        <v>7</v>
      </c>
      <c r="D27" s="28"/>
      <c r="E27" s="28"/>
    </row>
    <row r="28" spans="1:5">
      <c r="A28" s="28" t="s">
        <v>18</v>
      </c>
      <c r="B28" s="28" t="s">
        <v>46</v>
      </c>
      <c r="C28" s="28" t="s">
        <v>7</v>
      </c>
      <c r="D28" s="28"/>
      <c r="E28" s="28"/>
    </row>
    <row r="29" spans="1:5">
      <c r="A29" s="28" t="s">
        <v>20</v>
      </c>
      <c r="B29" s="28" t="s">
        <v>47</v>
      </c>
      <c r="C29" s="28" t="s">
        <v>7</v>
      </c>
      <c r="D29" s="28"/>
      <c r="E29" s="28"/>
    </row>
    <row r="30" spans="1:5">
      <c r="A30" s="28" t="s">
        <v>26</v>
      </c>
      <c r="B30" s="28" t="s">
        <v>48</v>
      </c>
      <c r="C30" s="28" t="s">
        <v>7</v>
      </c>
      <c r="D30" s="28"/>
      <c r="E30" s="28"/>
    </row>
    <row r="31" spans="1:5">
      <c r="A31" s="28" t="s">
        <v>26</v>
      </c>
      <c r="B31" s="28" t="s">
        <v>49</v>
      </c>
      <c r="C31" s="28" t="s">
        <v>7</v>
      </c>
      <c r="D31" s="28"/>
      <c r="E31" s="28"/>
    </row>
    <row r="32" spans="1:5">
      <c r="A32" s="28" t="s">
        <v>50</v>
      </c>
      <c r="B32" s="28" t="s">
        <v>51</v>
      </c>
      <c r="C32" s="28" t="s">
        <v>7</v>
      </c>
      <c r="D32" s="28"/>
      <c r="E32" s="28"/>
    </row>
    <row r="33" spans="1:5">
      <c r="A33" s="28" t="s">
        <v>5</v>
      </c>
      <c r="B33" s="28" t="s">
        <v>52</v>
      </c>
      <c r="C33" s="28" t="s">
        <v>7</v>
      </c>
      <c r="D33" s="28"/>
      <c r="E33" s="28"/>
    </row>
    <row r="34" spans="1:5">
      <c r="A34" s="28" t="s">
        <v>28</v>
      </c>
      <c r="B34" s="28" t="s">
        <v>53</v>
      </c>
      <c r="C34" s="28" t="s">
        <v>7</v>
      </c>
      <c r="D34" s="28"/>
      <c r="E34" s="28"/>
    </row>
    <row r="35" spans="1:5">
      <c r="A35" s="28" t="s">
        <v>10</v>
      </c>
      <c r="B35" s="28" t="s">
        <v>54</v>
      </c>
      <c r="C35" s="28" t="s">
        <v>7</v>
      </c>
      <c r="D35" s="28"/>
      <c r="E35" s="28"/>
    </row>
    <row r="36" spans="1:5">
      <c r="A36" s="28" t="s">
        <v>10</v>
      </c>
      <c r="B36" s="28" t="s">
        <v>55</v>
      </c>
      <c r="C36" s="28" t="s">
        <v>7</v>
      </c>
      <c r="D36" s="28"/>
      <c r="E36" s="28"/>
    </row>
    <row r="37" spans="1:5">
      <c r="A37" s="28" t="s">
        <v>10</v>
      </c>
      <c r="B37" s="28" t="s">
        <v>56</v>
      </c>
      <c r="C37" s="28" t="s">
        <v>7</v>
      </c>
      <c r="D37" s="28"/>
      <c r="E37" s="28"/>
    </row>
    <row r="38" spans="1:5">
      <c r="A38" s="28" t="s">
        <v>10</v>
      </c>
      <c r="B38" s="28" t="s">
        <v>57</v>
      </c>
      <c r="C38" s="28" t="s">
        <v>7</v>
      </c>
      <c r="D38" s="28"/>
      <c r="E38" s="28"/>
    </row>
    <row r="39" spans="1:5">
      <c r="A39" s="28" t="s">
        <v>10</v>
      </c>
      <c r="B39" s="28" t="s">
        <v>58</v>
      </c>
      <c r="C39" s="28" t="s">
        <v>7</v>
      </c>
      <c r="D39" s="28"/>
      <c r="E39" s="28"/>
    </row>
    <row r="40" spans="1:5">
      <c r="A40" s="28" t="s">
        <v>10</v>
      </c>
      <c r="B40" s="28" t="s">
        <v>59</v>
      </c>
      <c r="C40" s="28" t="s">
        <v>7</v>
      </c>
      <c r="D40" s="28"/>
      <c r="E40" s="28"/>
    </row>
    <row r="41" spans="1:5">
      <c r="A41" s="28" t="s">
        <v>60</v>
      </c>
      <c r="B41" s="28" t="s">
        <v>61</v>
      </c>
      <c r="C41" s="28" t="s">
        <v>7</v>
      </c>
      <c r="D41" s="28"/>
      <c r="E41" s="28"/>
    </row>
    <row r="42" spans="1:5">
      <c r="A42" s="28" t="s">
        <v>18</v>
      </c>
      <c r="B42" s="28" t="s">
        <v>62</v>
      </c>
      <c r="C42" s="28" t="s">
        <v>63</v>
      </c>
      <c r="D42" s="28" t="s">
        <v>15</v>
      </c>
      <c r="E42" s="28"/>
    </row>
    <row r="43" spans="1:5">
      <c r="A43" s="28" t="s">
        <v>26</v>
      </c>
      <c r="B43" s="28" t="s">
        <v>64</v>
      </c>
      <c r="C43" s="28" t="s">
        <v>63</v>
      </c>
      <c r="D43" s="28" t="s">
        <v>17</v>
      </c>
      <c r="E43" s="28" t="s">
        <v>40</v>
      </c>
    </row>
    <row r="44" spans="1:5">
      <c r="A44" s="28" t="s">
        <v>26</v>
      </c>
      <c r="B44" s="28" t="s">
        <v>65</v>
      </c>
      <c r="C44" s="28" t="s">
        <v>63</v>
      </c>
      <c r="D44" s="28" t="s">
        <v>34</v>
      </c>
      <c r="E44" s="28"/>
    </row>
    <row r="45" spans="1:5">
      <c r="A45" s="28" t="s">
        <v>26</v>
      </c>
      <c r="B45" s="28" t="s">
        <v>66</v>
      </c>
      <c r="C45" s="28" t="s">
        <v>63</v>
      </c>
      <c r="D45" s="28" t="s">
        <v>34</v>
      </c>
      <c r="E45" s="28"/>
    </row>
    <row r="46" spans="1:5">
      <c r="A46" s="28" t="s">
        <v>26</v>
      </c>
      <c r="B46" s="28" t="s">
        <v>67</v>
      </c>
      <c r="C46" s="28" t="s">
        <v>63</v>
      </c>
      <c r="D46" s="28" t="s">
        <v>35</v>
      </c>
      <c r="E46" s="28"/>
    </row>
    <row r="47" spans="1:5">
      <c r="A47" s="28" t="s">
        <v>10</v>
      </c>
      <c r="B47" s="28" t="s">
        <v>68</v>
      </c>
      <c r="C47" s="28" t="s">
        <v>63</v>
      </c>
      <c r="D47" s="28" t="s">
        <v>35</v>
      </c>
      <c r="E47" s="28"/>
    </row>
    <row r="48" spans="1:5">
      <c r="A48" s="28" t="s">
        <v>26</v>
      </c>
      <c r="B48" s="28" t="s">
        <v>69</v>
      </c>
      <c r="C48" s="28" t="s">
        <v>63</v>
      </c>
      <c r="D48" s="28"/>
      <c r="E48" s="28"/>
    </row>
    <row r="49" spans="1:5">
      <c r="A49" s="28" t="s">
        <v>10</v>
      </c>
      <c r="B49" s="28" t="s">
        <v>70</v>
      </c>
      <c r="C49" s="28" t="s">
        <v>63</v>
      </c>
      <c r="D49" s="28"/>
      <c r="E49" s="28"/>
    </row>
    <row r="50" spans="1:5">
      <c r="A50" s="28" t="s">
        <v>18</v>
      </c>
      <c r="B50" s="28" t="s">
        <v>71</v>
      </c>
      <c r="C50" s="28" t="s">
        <v>72</v>
      </c>
      <c r="D50" s="28" t="s">
        <v>73</v>
      </c>
      <c r="E50" s="28"/>
    </row>
    <row r="51" spans="1:5">
      <c r="A51" s="28" t="s">
        <v>18</v>
      </c>
      <c r="B51" s="28" t="s">
        <v>74</v>
      </c>
      <c r="C51" s="28" t="s">
        <v>72</v>
      </c>
      <c r="D51" s="28" t="s">
        <v>73</v>
      </c>
      <c r="E51" s="28"/>
    </row>
    <row r="52" spans="1:5">
      <c r="A52" s="28" t="s">
        <v>20</v>
      </c>
      <c r="B52" s="28" t="s">
        <v>75</v>
      </c>
      <c r="C52" s="28" t="s">
        <v>72</v>
      </c>
      <c r="D52" s="28" t="s">
        <v>73</v>
      </c>
      <c r="E52" s="28"/>
    </row>
    <row r="53" spans="1:5">
      <c r="A53" s="28" t="s">
        <v>10</v>
      </c>
      <c r="B53" s="28" t="s">
        <v>76</v>
      </c>
      <c r="C53" s="28" t="s">
        <v>72</v>
      </c>
      <c r="D53" s="28" t="s">
        <v>73</v>
      </c>
      <c r="E53" s="28"/>
    </row>
    <row r="54" spans="1:5">
      <c r="A54" s="28" t="s">
        <v>10</v>
      </c>
      <c r="B54" s="28" t="s">
        <v>77</v>
      </c>
      <c r="C54" s="28" t="s">
        <v>72</v>
      </c>
      <c r="D54" s="28" t="s">
        <v>73</v>
      </c>
      <c r="E54" s="28"/>
    </row>
    <row r="55" spans="1:5">
      <c r="A55" s="28" t="s">
        <v>10</v>
      </c>
      <c r="B55" s="28" t="s">
        <v>78</v>
      </c>
      <c r="C55" s="28" t="s">
        <v>72</v>
      </c>
      <c r="D55" s="28" t="s">
        <v>73</v>
      </c>
      <c r="E55" s="28"/>
    </row>
    <row r="56" spans="1:5">
      <c r="A56" s="28" t="s">
        <v>10</v>
      </c>
      <c r="B56" s="28" t="s">
        <v>79</v>
      </c>
      <c r="C56" s="28" t="s">
        <v>72</v>
      </c>
      <c r="D56" s="28" t="s">
        <v>73</v>
      </c>
      <c r="E56" s="29" t="s">
        <v>80</v>
      </c>
    </row>
    <row r="57" spans="1:5">
      <c r="A57" s="28" t="s">
        <v>20</v>
      </c>
      <c r="B57" s="28" t="s">
        <v>81</v>
      </c>
      <c r="C57" s="28" t="s">
        <v>72</v>
      </c>
      <c r="D57" s="28" t="s">
        <v>17</v>
      </c>
      <c r="E57" s="28"/>
    </row>
    <row r="58" spans="1:5">
      <c r="A58" s="28" t="s">
        <v>20</v>
      </c>
      <c r="B58" s="28" t="s">
        <v>82</v>
      </c>
      <c r="C58" s="28" t="s">
        <v>72</v>
      </c>
      <c r="D58" s="28" t="s">
        <v>17</v>
      </c>
      <c r="E58" s="28"/>
    </row>
    <row r="59" spans="1:5">
      <c r="A59" s="28" t="s">
        <v>20</v>
      </c>
      <c r="B59" s="28" t="s">
        <v>83</v>
      </c>
      <c r="C59" s="28" t="s">
        <v>72</v>
      </c>
      <c r="D59" s="28" t="s">
        <v>17</v>
      </c>
      <c r="E59" s="28"/>
    </row>
    <row r="60" spans="1:5">
      <c r="A60" s="28" t="s">
        <v>20</v>
      </c>
      <c r="B60" s="28" t="s">
        <v>84</v>
      </c>
      <c r="C60" s="28" t="s">
        <v>72</v>
      </c>
      <c r="D60" s="28" t="s">
        <v>17</v>
      </c>
      <c r="E60" s="28"/>
    </row>
    <row r="61" spans="1:5">
      <c r="A61" s="28" t="s">
        <v>20</v>
      </c>
      <c r="B61" s="28" t="s">
        <v>85</v>
      </c>
      <c r="C61" s="28" t="s">
        <v>72</v>
      </c>
      <c r="D61" s="28" t="s">
        <v>9</v>
      </c>
      <c r="E61" s="28"/>
    </row>
    <row r="62" spans="1:5">
      <c r="A62" s="28" t="s">
        <v>20</v>
      </c>
      <c r="B62" s="28" t="s">
        <v>86</v>
      </c>
      <c r="C62" s="28" t="s">
        <v>72</v>
      </c>
      <c r="D62" s="28" t="s">
        <v>34</v>
      </c>
      <c r="E62" s="28"/>
    </row>
    <row r="63" spans="1:5">
      <c r="A63" s="28" t="s">
        <v>10</v>
      </c>
      <c r="B63" s="28" t="s">
        <v>87</v>
      </c>
      <c r="C63" s="28" t="s">
        <v>72</v>
      </c>
      <c r="D63" s="28" t="s">
        <v>34</v>
      </c>
      <c r="E63" s="28"/>
    </row>
    <row r="64" spans="1:5">
      <c r="A64" s="28" t="s">
        <v>20</v>
      </c>
      <c r="B64" s="28" t="s">
        <v>88</v>
      </c>
      <c r="C64" s="28" t="s">
        <v>72</v>
      </c>
      <c r="D64" s="28"/>
      <c r="E64" s="28"/>
    </row>
    <row r="65" spans="1:5">
      <c r="A65" s="28" t="s">
        <v>20</v>
      </c>
      <c r="B65" s="28" t="s">
        <v>89</v>
      </c>
      <c r="C65" s="28" t="s">
        <v>72</v>
      </c>
      <c r="D65" s="28"/>
      <c r="E65" s="28"/>
    </row>
    <row r="66" spans="1:5">
      <c r="A66" s="28" t="s">
        <v>20</v>
      </c>
      <c r="B66" s="28" t="s">
        <v>90</v>
      </c>
      <c r="C66" s="28" t="s">
        <v>72</v>
      </c>
      <c r="D66" s="28"/>
      <c r="E66" s="28"/>
    </row>
    <row r="67" spans="1:5">
      <c r="A67" s="28" t="s">
        <v>91</v>
      </c>
      <c r="B67" s="28" t="s">
        <v>92</v>
      </c>
      <c r="C67" s="28" t="s">
        <v>72</v>
      </c>
      <c r="D67" s="28"/>
      <c r="E67" s="28"/>
    </row>
    <row r="68" spans="1:5">
      <c r="A68" s="28" t="s">
        <v>91</v>
      </c>
      <c r="B68" s="28" t="s">
        <v>93</v>
      </c>
      <c r="C68" s="28" t="s">
        <v>72</v>
      </c>
      <c r="D68" s="28"/>
      <c r="E68" s="28"/>
    </row>
    <row r="69" spans="1:5">
      <c r="A69" s="28" t="s">
        <v>50</v>
      </c>
      <c r="B69" s="28" t="s">
        <v>94</v>
      </c>
      <c r="C69" s="28" t="s">
        <v>72</v>
      </c>
      <c r="D69" s="28"/>
      <c r="E69" s="28"/>
    </row>
    <row r="70" spans="1:5">
      <c r="A70" s="28" t="s">
        <v>50</v>
      </c>
      <c r="B70" s="28" t="s">
        <v>95</v>
      </c>
      <c r="C70" s="28" t="s">
        <v>72</v>
      </c>
      <c r="D70" s="28"/>
      <c r="E70" s="28"/>
    </row>
    <row r="71" spans="1:5">
      <c r="A71" s="28" t="s">
        <v>50</v>
      </c>
      <c r="B71" s="28" t="s">
        <v>96</v>
      </c>
      <c r="C71" s="28" t="s">
        <v>72</v>
      </c>
      <c r="D71" s="28"/>
      <c r="E71" s="28"/>
    </row>
    <row r="72" spans="1:5">
      <c r="A72" s="28" t="s">
        <v>50</v>
      </c>
      <c r="B72" s="28" t="s">
        <v>97</v>
      </c>
      <c r="C72" s="28" t="s">
        <v>72</v>
      </c>
      <c r="D72" s="28"/>
      <c r="E72" s="28"/>
    </row>
    <row r="73" spans="1:5">
      <c r="A73" s="28" t="s">
        <v>10</v>
      </c>
      <c r="B73" s="28" t="s">
        <v>98</v>
      </c>
      <c r="C73" s="28" t="s">
        <v>72</v>
      </c>
      <c r="D73" s="28"/>
      <c r="E73" s="28"/>
    </row>
    <row r="74" spans="1:5">
      <c r="A74" s="28" t="s">
        <v>10</v>
      </c>
      <c r="B74" s="28" t="s">
        <v>99</v>
      </c>
      <c r="C74" s="28" t="s">
        <v>72</v>
      </c>
      <c r="D74" s="28"/>
      <c r="E74" s="28"/>
    </row>
    <row r="75" spans="1:5">
      <c r="A75" s="28" t="s">
        <v>10</v>
      </c>
      <c r="B75" s="28" t="s">
        <v>100</v>
      </c>
      <c r="C75" s="28" t="s">
        <v>72</v>
      </c>
      <c r="D75" s="28"/>
      <c r="E75" s="28"/>
    </row>
    <row r="76" spans="1:5">
      <c r="A76" s="28" t="s">
        <v>60</v>
      </c>
      <c r="B76" s="28" t="s">
        <v>101</v>
      </c>
      <c r="C76" s="28" t="s">
        <v>72</v>
      </c>
      <c r="D76" s="28"/>
      <c r="E76" s="28"/>
    </row>
    <row r="77" spans="1:5">
      <c r="A77" s="28" t="s">
        <v>60</v>
      </c>
      <c r="B77" s="28" t="s">
        <v>102</v>
      </c>
      <c r="C77" s="28" t="s">
        <v>72</v>
      </c>
      <c r="D77" s="28"/>
      <c r="E77" s="28"/>
    </row>
    <row r="78" spans="1:5">
      <c r="A78" s="28" t="s">
        <v>103</v>
      </c>
      <c r="B78" s="28" t="s">
        <v>104</v>
      </c>
      <c r="C78" s="28" t="s">
        <v>72</v>
      </c>
      <c r="D78" s="28"/>
      <c r="E78" s="28"/>
    </row>
    <row r="79" spans="1:5">
      <c r="A79" s="28" t="s">
        <v>103</v>
      </c>
      <c r="B79" s="28" t="s">
        <v>105</v>
      </c>
      <c r="C79" s="28" t="s">
        <v>72</v>
      </c>
      <c r="D79" s="28"/>
      <c r="E79" s="28"/>
    </row>
    <row r="80" spans="1:5">
      <c r="A80" s="28" t="s">
        <v>18</v>
      </c>
      <c r="B80" s="28" t="s">
        <v>106</v>
      </c>
      <c r="C80" s="28" t="s">
        <v>107</v>
      </c>
      <c r="D80" s="28" t="s">
        <v>108</v>
      </c>
      <c r="E80" s="28"/>
    </row>
    <row r="81" spans="1:5">
      <c r="A81" s="28" t="s">
        <v>26</v>
      </c>
      <c r="B81" s="28" t="s">
        <v>109</v>
      </c>
      <c r="C81" s="28" t="s">
        <v>107</v>
      </c>
      <c r="D81" s="28" t="s">
        <v>8</v>
      </c>
      <c r="E81" s="28"/>
    </row>
    <row r="82" spans="1:5">
      <c r="A82" s="28" t="s">
        <v>26</v>
      </c>
      <c r="B82" s="28" t="s">
        <v>110</v>
      </c>
      <c r="C82" s="28" t="s">
        <v>107</v>
      </c>
      <c r="D82" s="28" t="s">
        <v>12</v>
      </c>
      <c r="E82" s="28"/>
    </row>
    <row r="83" spans="1:5">
      <c r="A83" s="28" t="s">
        <v>26</v>
      </c>
      <c r="B83" s="28" t="s">
        <v>111</v>
      </c>
      <c r="C83" s="28" t="s">
        <v>107</v>
      </c>
      <c r="D83" s="28" t="s">
        <v>73</v>
      </c>
      <c r="E83" s="28"/>
    </row>
    <row r="84" spans="1:5">
      <c r="A84" s="28" t="s">
        <v>10</v>
      </c>
      <c r="B84" s="28" t="s">
        <v>112</v>
      </c>
      <c r="C84" s="28" t="s">
        <v>107</v>
      </c>
      <c r="D84" s="28" t="s">
        <v>73</v>
      </c>
      <c r="E84" s="29" t="s">
        <v>80</v>
      </c>
    </row>
    <row r="85" spans="1:5">
      <c r="A85" s="28" t="s">
        <v>18</v>
      </c>
      <c r="B85" s="28" t="s">
        <v>113</v>
      </c>
      <c r="C85" s="28" t="s">
        <v>107</v>
      </c>
      <c r="D85" s="28" t="s">
        <v>17</v>
      </c>
      <c r="E85" s="28"/>
    </row>
    <row r="86" spans="1:5">
      <c r="A86" s="28" t="s">
        <v>20</v>
      </c>
      <c r="B86" s="28" t="s">
        <v>114</v>
      </c>
      <c r="C86" s="28" t="s">
        <v>107</v>
      </c>
      <c r="D86" s="28" t="s">
        <v>17</v>
      </c>
      <c r="E86" s="28"/>
    </row>
    <row r="87" spans="1:5">
      <c r="A87" s="28" t="s">
        <v>20</v>
      </c>
      <c r="B87" s="28" t="s">
        <v>115</v>
      </c>
      <c r="C87" s="28" t="s">
        <v>107</v>
      </c>
      <c r="D87" s="28" t="s">
        <v>17</v>
      </c>
      <c r="E87" s="28"/>
    </row>
    <row r="88" spans="1:5">
      <c r="A88" s="28" t="s">
        <v>20</v>
      </c>
      <c r="B88" s="28" t="s">
        <v>116</v>
      </c>
      <c r="C88" s="28" t="s">
        <v>107</v>
      </c>
      <c r="D88" s="28" t="s">
        <v>17</v>
      </c>
      <c r="E88" s="28"/>
    </row>
    <row r="89" spans="1:5">
      <c r="A89" s="28" t="s">
        <v>20</v>
      </c>
      <c r="B89" s="28" t="s">
        <v>117</v>
      </c>
      <c r="C89" s="28" t="s">
        <v>107</v>
      </c>
      <c r="D89" s="28" t="s">
        <v>17</v>
      </c>
      <c r="E89" s="28"/>
    </row>
    <row r="90" spans="1:5">
      <c r="A90" s="28" t="s">
        <v>26</v>
      </c>
      <c r="B90" s="28" t="s">
        <v>118</v>
      </c>
      <c r="C90" s="28" t="s">
        <v>107</v>
      </c>
      <c r="D90" s="28" t="s">
        <v>34</v>
      </c>
      <c r="E90" s="28"/>
    </row>
    <row r="91" spans="1:5">
      <c r="A91" s="28" t="s">
        <v>26</v>
      </c>
      <c r="B91" s="28" t="s">
        <v>119</v>
      </c>
      <c r="C91" s="28" t="s">
        <v>107</v>
      </c>
      <c r="D91" s="28" t="s">
        <v>34</v>
      </c>
      <c r="E91" s="28"/>
    </row>
    <row r="92" spans="1:5">
      <c r="A92" s="28" t="s">
        <v>10</v>
      </c>
      <c r="B92" s="28" t="s">
        <v>120</v>
      </c>
      <c r="C92" s="28" t="s">
        <v>107</v>
      </c>
      <c r="D92" s="28" t="s">
        <v>34</v>
      </c>
      <c r="E92" s="29" t="s">
        <v>121</v>
      </c>
    </row>
    <row r="93" spans="1:5">
      <c r="A93" s="28" t="s">
        <v>18</v>
      </c>
      <c r="B93" s="28" t="s">
        <v>122</v>
      </c>
      <c r="C93" s="28" t="s">
        <v>107</v>
      </c>
      <c r="D93" s="28" t="s">
        <v>40</v>
      </c>
      <c r="E93" s="28"/>
    </row>
    <row r="94" spans="1:5">
      <c r="A94" s="28" t="s">
        <v>18</v>
      </c>
      <c r="B94" s="28" t="s">
        <v>123</v>
      </c>
      <c r="C94" s="28" t="s">
        <v>107</v>
      </c>
      <c r="D94" s="28" t="s">
        <v>40</v>
      </c>
      <c r="E94" s="28"/>
    </row>
    <row r="95" spans="1:5">
      <c r="A95" s="28" t="s">
        <v>18</v>
      </c>
      <c r="B95" s="28" t="s">
        <v>124</v>
      </c>
      <c r="C95" s="28" t="s">
        <v>107</v>
      </c>
      <c r="D95" s="28"/>
      <c r="E95" s="28"/>
    </row>
    <row r="96" spans="1:5">
      <c r="A96" s="28" t="s">
        <v>18</v>
      </c>
      <c r="B96" s="28" t="s">
        <v>125</v>
      </c>
      <c r="C96" s="28" t="s">
        <v>107</v>
      </c>
      <c r="D96" s="28"/>
      <c r="E96" s="28"/>
    </row>
    <row r="97" spans="1:5">
      <c r="A97" s="28" t="s">
        <v>18</v>
      </c>
      <c r="B97" s="28" t="s">
        <v>126</v>
      </c>
      <c r="C97" s="28" t="s">
        <v>107</v>
      </c>
      <c r="D97" s="28"/>
      <c r="E97" s="28"/>
    </row>
    <row r="98" spans="1:5">
      <c r="A98" s="28" t="s">
        <v>18</v>
      </c>
      <c r="B98" s="28" t="s">
        <v>127</v>
      </c>
      <c r="C98" s="28" t="s">
        <v>107</v>
      </c>
      <c r="D98" s="28"/>
      <c r="E98" s="28"/>
    </row>
    <row r="99" spans="1:5">
      <c r="A99" s="28" t="s">
        <v>18</v>
      </c>
      <c r="B99" s="28" t="s">
        <v>128</v>
      </c>
      <c r="C99" s="28" t="s">
        <v>107</v>
      </c>
      <c r="D99" s="28"/>
      <c r="E99" s="28"/>
    </row>
    <row r="100" spans="1:5">
      <c r="A100" s="28" t="s">
        <v>18</v>
      </c>
      <c r="B100" s="28" t="s">
        <v>129</v>
      </c>
      <c r="C100" s="28" t="s">
        <v>107</v>
      </c>
      <c r="D100" s="28"/>
      <c r="E100" s="28"/>
    </row>
    <row r="101" spans="1:5">
      <c r="A101" s="28" t="s">
        <v>18</v>
      </c>
      <c r="B101" s="28" t="s">
        <v>130</v>
      </c>
      <c r="C101" s="28" t="s">
        <v>107</v>
      </c>
      <c r="D101" s="28"/>
      <c r="E101" s="28"/>
    </row>
    <row r="102" spans="1:5">
      <c r="A102" s="28" t="s">
        <v>18</v>
      </c>
      <c r="B102" s="28" t="s">
        <v>131</v>
      </c>
      <c r="C102" s="28" t="s">
        <v>107</v>
      </c>
      <c r="D102" s="28"/>
      <c r="E102" s="28"/>
    </row>
    <row r="103" spans="1:5">
      <c r="A103" s="28" t="s">
        <v>18</v>
      </c>
      <c r="B103" s="28" t="s">
        <v>132</v>
      </c>
      <c r="C103" s="28" t="s">
        <v>107</v>
      </c>
      <c r="D103" s="28"/>
      <c r="E103" s="28"/>
    </row>
    <row r="104" spans="1:5">
      <c r="A104" s="28" t="s">
        <v>18</v>
      </c>
      <c r="B104" s="28" t="s">
        <v>133</v>
      </c>
      <c r="C104" s="28" t="s">
        <v>107</v>
      </c>
      <c r="D104" s="28"/>
      <c r="E104" s="28"/>
    </row>
    <row r="105" spans="1:5">
      <c r="A105" s="28" t="s">
        <v>26</v>
      </c>
      <c r="B105" s="28" t="s">
        <v>134</v>
      </c>
      <c r="C105" s="28" t="s">
        <v>107</v>
      </c>
      <c r="D105" s="28"/>
      <c r="E105" s="28"/>
    </row>
    <row r="106" spans="1:5">
      <c r="A106" s="28" t="s">
        <v>10</v>
      </c>
      <c r="B106" s="28" t="s">
        <v>135</v>
      </c>
      <c r="C106" s="28"/>
      <c r="D106" s="28" t="s">
        <v>108</v>
      </c>
      <c r="E106" s="28" t="s">
        <v>40</v>
      </c>
    </row>
    <row r="107" spans="1:5">
      <c r="A107" s="28" t="s">
        <v>136</v>
      </c>
      <c r="B107" s="28" t="s">
        <v>137</v>
      </c>
      <c r="C107" s="28"/>
      <c r="D107" s="28" t="s">
        <v>108</v>
      </c>
      <c r="E107" s="28"/>
    </row>
    <row r="108" spans="1:5">
      <c r="A108" s="28" t="s">
        <v>10</v>
      </c>
      <c r="B108" s="28" t="s">
        <v>138</v>
      </c>
      <c r="C108" s="28"/>
      <c r="D108" s="28" t="s">
        <v>108</v>
      </c>
      <c r="E108" s="28"/>
    </row>
    <row r="109" spans="1:5">
      <c r="A109" s="28" t="s">
        <v>10</v>
      </c>
      <c r="B109" s="28" t="s">
        <v>139</v>
      </c>
      <c r="C109" s="28"/>
      <c r="D109" s="28" t="s">
        <v>108</v>
      </c>
      <c r="E109" s="28"/>
    </row>
    <row r="110" spans="1:5">
      <c r="A110" s="28" t="s">
        <v>10</v>
      </c>
      <c r="B110" s="28" t="s">
        <v>140</v>
      </c>
      <c r="C110" s="28"/>
      <c r="D110" s="28" t="s">
        <v>108</v>
      </c>
      <c r="E110" s="28"/>
    </row>
    <row r="111" spans="1:5">
      <c r="A111" s="28" t="s">
        <v>103</v>
      </c>
      <c r="B111" s="28" t="s">
        <v>141</v>
      </c>
      <c r="C111" s="28"/>
      <c r="D111" s="28" t="s">
        <v>108</v>
      </c>
      <c r="E111" s="28"/>
    </row>
    <row r="112" spans="1:5">
      <c r="A112" s="28" t="s">
        <v>26</v>
      </c>
      <c r="B112" s="28" t="s">
        <v>142</v>
      </c>
      <c r="C112" s="28"/>
      <c r="D112" s="28" t="s">
        <v>8</v>
      </c>
      <c r="E112" s="28"/>
    </row>
    <row r="113" spans="1:5">
      <c r="A113" s="28" t="s">
        <v>5</v>
      </c>
      <c r="B113" s="28" t="s">
        <v>143</v>
      </c>
      <c r="C113" s="28"/>
      <c r="D113" s="28" t="s">
        <v>8</v>
      </c>
      <c r="E113" s="28"/>
    </row>
    <row r="114" spans="1:5">
      <c r="A114" s="28" t="s">
        <v>5</v>
      </c>
      <c r="B114" s="28" t="s">
        <v>144</v>
      </c>
      <c r="C114" s="28"/>
      <c r="D114" s="28" t="s">
        <v>8</v>
      </c>
      <c r="E114" s="28"/>
    </row>
    <row r="115" spans="1:5">
      <c r="A115" s="28" t="s">
        <v>5</v>
      </c>
      <c r="B115" s="28" t="s">
        <v>145</v>
      </c>
      <c r="C115" s="28"/>
      <c r="D115" s="28" t="s">
        <v>8</v>
      </c>
      <c r="E115" s="28"/>
    </row>
    <row r="116" spans="1:5">
      <c r="A116" s="28" t="s">
        <v>136</v>
      </c>
      <c r="B116" s="28" t="s">
        <v>146</v>
      </c>
      <c r="C116" s="28"/>
      <c r="D116" s="28" t="s">
        <v>12</v>
      </c>
      <c r="E116" s="28" t="s">
        <v>17</v>
      </c>
    </row>
    <row r="117" spans="1:5">
      <c r="A117" s="28" t="s">
        <v>18</v>
      </c>
      <c r="B117" s="28" t="s">
        <v>147</v>
      </c>
      <c r="C117" s="28"/>
      <c r="D117" s="28" t="s">
        <v>12</v>
      </c>
      <c r="E117" s="28"/>
    </row>
    <row r="118" spans="1:5">
      <c r="A118" s="28" t="s">
        <v>10</v>
      </c>
      <c r="B118" s="28" t="s">
        <v>148</v>
      </c>
      <c r="C118" s="28"/>
      <c r="D118" s="28" t="s">
        <v>12</v>
      </c>
      <c r="E118" s="28"/>
    </row>
    <row r="119" spans="1:5">
      <c r="A119" s="28" t="s">
        <v>10</v>
      </c>
      <c r="B119" s="28" t="s">
        <v>149</v>
      </c>
      <c r="C119" s="28"/>
      <c r="D119" s="28" t="s">
        <v>12</v>
      </c>
      <c r="E119" s="28"/>
    </row>
    <row r="120" spans="1:5">
      <c r="A120" s="28" t="s">
        <v>10</v>
      </c>
      <c r="B120" s="28" t="s">
        <v>150</v>
      </c>
      <c r="C120" s="28"/>
      <c r="D120" s="28" t="s">
        <v>12</v>
      </c>
      <c r="E120" s="28"/>
    </row>
    <row r="121" spans="1:5">
      <c r="A121" s="28" t="s">
        <v>10</v>
      </c>
      <c r="B121" s="28" t="s">
        <v>151</v>
      </c>
      <c r="C121" s="28"/>
      <c r="D121" s="28" t="s">
        <v>12</v>
      </c>
      <c r="E121" s="28"/>
    </row>
    <row r="122" spans="1:5">
      <c r="A122" s="28" t="s">
        <v>26</v>
      </c>
      <c r="B122" s="28" t="s">
        <v>152</v>
      </c>
      <c r="C122" s="28"/>
      <c r="D122" s="28" t="s">
        <v>73</v>
      </c>
      <c r="E122" s="28"/>
    </row>
    <row r="123" spans="1:5">
      <c r="A123" s="28" t="s">
        <v>136</v>
      </c>
      <c r="B123" s="28" t="s">
        <v>153</v>
      </c>
      <c r="C123" s="28"/>
      <c r="D123" s="28" t="s">
        <v>15</v>
      </c>
      <c r="E123" s="28"/>
    </row>
    <row r="124" spans="1:5">
      <c r="A124" s="28" t="s">
        <v>91</v>
      </c>
      <c r="B124" s="28" t="s">
        <v>154</v>
      </c>
      <c r="C124" s="28"/>
      <c r="D124" s="28" t="s">
        <v>17</v>
      </c>
      <c r="E124" s="28"/>
    </row>
    <row r="125" spans="1:5">
      <c r="A125" s="28" t="s">
        <v>91</v>
      </c>
      <c r="B125" s="28" t="s">
        <v>155</v>
      </c>
      <c r="C125" s="28"/>
      <c r="D125" s="28" t="s">
        <v>17</v>
      </c>
      <c r="E125" s="28"/>
    </row>
    <row r="126" spans="1:5">
      <c r="A126" s="28" t="s">
        <v>91</v>
      </c>
      <c r="B126" s="28" t="s">
        <v>156</v>
      </c>
      <c r="C126" s="28"/>
      <c r="D126" s="28" t="s">
        <v>17</v>
      </c>
      <c r="E126" s="28"/>
    </row>
    <row r="127" spans="1:5">
      <c r="A127" s="28" t="s">
        <v>91</v>
      </c>
      <c r="B127" s="28" t="s">
        <v>157</v>
      </c>
      <c r="C127" s="28"/>
      <c r="D127" s="28" t="s">
        <v>17</v>
      </c>
      <c r="E127" s="28"/>
    </row>
    <row r="128" spans="1:5">
      <c r="A128" s="28" t="s">
        <v>91</v>
      </c>
      <c r="B128" s="28" t="s">
        <v>158</v>
      </c>
      <c r="C128" s="28"/>
      <c r="D128" s="28" t="s">
        <v>17</v>
      </c>
      <c r="E128" s="28"/>
    </row>
    <row r="129" spans="1:5">
      <c r="A129" s="28" t="s">
        <v>91</v>
      </c>
      <c r="B129" s="28" t="s">
        <v>159</v>
      </c>
      <c r="C129" s="28"/>
      <c r="D129" s="28" t="s">
        <v>17</v>
      </c>
      <c r="E129" s="28"/>
    </row>
    <row r="130" spans="1:5">
      <c r="A130" s="28" t="s">
        <v>91</v>
      </c>
      <c r="B130" s="28" t="s">
        <v>160</v>
      </c>
      <c r="C130" s="28"/>
      <c r="D130" s="28" t="s">
        <v>17</v>
      </c>
      <c r="E130" s="28"/>
    </row>
    <row r="131" spans="1:5">
      <c r="A131" s="28" t="s">
        <v>91</v>
      </c>
      <c r="B131" s="28" t="s">
        <v>161</v>
      </c>
      <c r="C131" s="28"/>
      <c r="D131" s="28" t="s">
        <v>17</v>
      </c>
      <c r="E131" s="28"/>
    </row>
    <row r="132" spans="1:5">
      <c r="A132" s="28" t="s">
        <v>91</v>
      </c>
      <c r="B132" s="28" t="s">
        <v>162</v>
      </c>
      <c r="C132" s="28"/>
      <c r="D132" s="28" t="s">
        <v>17</v>
      </c>
      <c r="E132" s="28"/>
    </row>
    <row r="133" spans="1:5">
      <c r="A133" s="28" t="s">
        <v>91</v>
      </c>
      <c r="B133" s="28" t="s">
        <v>163</v>
      </c>
      <c r="C133" s="28"/>
      <c r="D133" s="28" t="s">
        <v>17</v>
      </c>
      <c r="E133" s="28"/>
    </row>
    <row r="134" spans="1:5">
      <c r="A134" s="28" t="s">
        <v>91</v>
      </c>
      <c r="B134" s="28" t="s">
        <v>164</v>
      </c>
      <c r="C134" s="28"/>
      <c r="D134" s="28" t="s">
        <v>17</v>
      </c>
      <c r="E134" s="28"/>
    </row>
    <row r="135" spans="1:5">
      <c r="A135" s="28" t="s">
        <v>91</v>
      </c>
      <c r="B135" s="28" t="s">
        <v>165</v>
      </c>
      <c r="C135" s="28"/>
      <c r="D135" s="28" t="s">
        <v>17</v>
      </c>
      <c r="E135" s="28"/>
    </row>
    <row r="136" spans="1:5">
      <c r="A136" s="28" t="s">
        <v>91</v>
      </c>
      <c r="B136" s="28" t="s">
        <v>166</v>
      </c>
      <c r="C136" s="28"/>
      <c r="D136" s="28" t="s">
        <v>17</v>
      </c>
      <c r="E136" s="28"/>
    </row>
    <row r="137" spans="1:5">
      <c r="A137" s="28" t="s">
        <v>28</v>
      </c>
      <c r="B137" s="28" t="s">
        <v>167</v>
      </c>
      <c r="C137" s="28"/>
      <c r="D137" s="28" t="s">
        <v>17</v>
      </c>
      <c r="E137" s="28"/>
    </row>
    <row r="138" spans="1:5">
      <c r="A138" s="28" t="s">
        <v>103</v>
      </c>
      <c r="B138" s="28" t="s">
        <v>168</v>
      </c>
      <c r="C138" s="28"/>
      <c r="D138" s="28" t="s">
        <v>17</v>
      </c>
      <c r="E138" s="28"/>
    </row>
    <row r="139" spans="1:5">
      <c r="A139" s="28" t="s">
        <v>103</v>
      </c>
      <c r="B139" s="28" t="s">
        <v>169</v>
      </c>
      <c r="C139" s="28"/>
      <c r="D139" s="28" t="s">
        <v>9</v>
      </c>
      <c r="E139" s="28"/>
    </row>
    <row r="140" spans="1:5">
      <c r="A140" s="28" t="s">
        <v>10</v>
      </c>
      <c r="B140" s="28" t="s">
        <v>170</v>
      </c>
      <c r="C140" s="28"/>
      <c r="D140" s="28" t="s">
        <v>34</v>
      </c>
      <c r="E140" s="28" t="s">
        <v>17</v>
      </c>
    </row>
    <row r="141" spans="1:5">
      <c r="A141" s="28" t="s">
        <v>91</v>
      </c>
      <c r="B141" s="28" t="s">
        <v>171</v>
      </c>
      <c r="C141" s="28"/>
      <c r="D141" s="28" t="s">
        <v>34</v>
      </c>
      <c r="E141" s="28"/>
    </row>
    <row r="142" spans="1:5">
      <c r="A142" s="28" t="s">
        <v>91</v>
      </c>
      <c r="B142" s="28" t="s">
        <v>172</v>
      </c>
      <c r="C142" s="28"/>
      <c r="D142" s="28" t="s">
        <v>34</v>
      </c>
      <c r="E142" s="28"/>
    </row>
    <row r="143" spans="1:5">
      <c r="A143" s="28" t="s">
        <v>91</v>
      </c>
      <c r="B143" s="28" t="s">
        <v>173</v>
      </c>
      <c r="C143" s="28"/>
      <c r="D143" s="28" t="s">
        <v>34</v>
      </c>
      <c r="E143" s="28"/>
    </row>
    <row r="144" spans="1:5">
      <c r="A144" s="28" t="s">
        <v>26</v>
      </c>
      <c r="B144" s="28" t="s">
        <v>174</v>
      </c>
      <c r="C144" s="28"/>
      <c r="D144" s="28" t="s">
        <v>34</v>
      </c>
      <c r="E144" s="28"/>
    </row>
    <row r="145" spans="1:5">
      <c r="A145" s="28" t="s">
        <v>28</v>
      </c>
      <c r="B145" s="28" t="s">
        <v>175</v>
      </c>
      <c r="C145" s="28"/>
      <c r="D145" s="28" t="s">
        <v>34</v>
      </c>
      <c r="E145" s="28"/>
    </row>
    <row r="146" spans="1:5">
      <c r="A146" s="28" t="s">
        <v>28</v>
      </c>
      <c r="B146" s="28" t="s">
        <v>176</v>
      </c>
      <c r="C146" s="28"/>
      <c r="D146" s="28" t="s">
        <v>34</v>
      </c>
      <c r="E146" s="28"/>
    </row>
    <row r="147" spans="1:5">
      <c r="A147" s="28" t="s">
        <v>28</v>
      </c>
      <c r="B147" s="28" t="s">
        <v>177</v>
      </c>
      <c r="C147" s="28"/>
      <c r="D147" s="28" t="s">
        <v>34</v>
      </c>
      <c r="E147" s="28"/>
    </row>
    <row r="148" spans="1:5">
      <c r="A148" s="28" t="s">
        <v>10</v>
      </c>
      <c r="B148" s="28" t="s">
        <v>178</v>
      </c>
      <c r="C148" s="28"/>
      <c r="D148" s="28" t="s">
        <v>34</v>
      </c>
      <c r="E148" s="28"/>
    </row>
    <row r="149" spans="1:5">
      <c r="A149" s="28" t="s">
        <v>10</v>
      </c>
      <c r="B149" s="28" t="s">
        <v>179</v>
      </c>
      <c r="C149" s="28"/>
      <c r="D149" s="28" t="s">
        <v>34</v>
      </c>
      <c r="E149" s="28"/>
    </row>
    <row r="150" spans="1:5">
      <c r="A150" s="28" t="s">
        <v>10</v>
      </c>
      <c r="B150" s="28" t="s">
        <v>180</v>
      </c>
      <c r="C150" s="28"/>
      <c r="D150" s="28" t="s">
        <v>34</v>
      </c>
      <c r="E150" s="28"/>
    </row>
    <row r="151" spans="1:5">
      <c r="A151" s="28" t="s">
        <v>18</v>
      </c>
      <c r="B151" s="28" t="s">
        <v>181</v>
      </c>
      <c r="C151" s="28"/>
      <c r="D151" s="28" t="s">
        <v>40</v>
      </c>
      <c r="E151" s="28"/>
    </row>
    <row r="152" spans="1:5">
      <c r="A152" s="28" t="s">
        <v>18</v>
      </c>
      <c r="B152" s="28" t="s">
        <v>182</v>
      </c>
      <c r="C152" s="28"/>
      <c r="D152" s="28" t="s">
        <v>40</v>
      </c>
      <c r="E152" s="28"/>
    </row>
    <row r="153" spans="1:5">
      <c r="A153" s="28" t="s">
        <v>26</v>
      </c>
      <c r="B153" s="28" t="s">
        <v>183</v>
      </c>
      <c r="C153" s="28"/>
      <c r="D153" s="28" t="s">
        <v>40</v>
      </c>
      <c r="E153" s="28"/>
    </row>
    <row r="154" spans="1:5">
      <c r="A154" s="28" t="s">
        <v>10</v>
      </c>
      <c r="B154" s="28" t="s">
        <v>184</v>
      </c>
      <c r="C154" s="28"/>
      <c r="D154" s="28" t="s">
        <v>40</v>
      </c>
      <c r="E154" s="28"/>
    </row>
    <row r="155" spans="1:5">
      <c r="A155" s="28" t="s">
        <v>10</v>
      </c>
      <c r="B155" s="28" t="s">
        <v>185</v>
      </c>
      <c r="C155" s="28"/>
      <c r="D155" s="28" t="s">
        <v>40</v>
      </c>
      <c r="E155" s="28"/>
    </row>
    <row r="156" spans="1:5">
      <c r="A156" s="28" t="s">
        <v>26</v>
      </c>
      <c r="B156" s="28" t="s">
        <v>186</v>
      </c>
      <c r="C156" s="28"/>
      <c r="D156" s="28" t="s">
        <v>35</v>
      </c>
      <c r="E156" s="28"/>
    </row>
  </sheetData>
  <phoneticPr fontId="2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9"/>
  <sheetViews>
    <sheetView workbookViewId="0">
      <selection activeCell="C33" sqref="C33"/>
    </sheetView>
  </sheetViews>
  <sheetFormatPr defaultRowHeight="11.25"/>
  <cols>
    <col min="1" max="1" width="15.7109375" style="4" bestFit="1" customWidth="1"/>
    <col min="2" max="2" width="5.140625" style="4" bestFit="1" customWidth="1"/>
    <col min="3" max="3" width="14" style="4" bestFit="1" customWidth="1"/>
    <col min="4" max="4" width="9" style="4" bestFit="1" customWidth="1"/>
    <col min="5" max="5" width="8.7109375" style="4" bestFit="1" customWidth="1"/>
    <col min="6" max="16384" width="9.140625" style="4"/>
  </cols>
  <sheetData>
    <row r="1" spans="1:5">
      <c r="A1" s="3" t="s">
        <v>187</v>
      </c>
      <c r="B1" s="3" t="s">
        <v>188</v>
      </c>
      <c r="C1" s="3" t="s">
        <v>189</v>
      </c>
      <c r="D1" s="3" t="s">
        <v>190</v>
      </c>
      <c r="E1" s="3" t="s">
        <v>191</v>
      </c>
    </row>
    <row r="2" spans="1:5">
      <c r="A2" s="5" t="s">
        <v>136</v>
      </c>
      <c r="B2" s="5" t="s">
        <v>192</v>
      </c>
      <c r="C2" s="5" t="s">
        <v>193</v>
      </c>
      <c r="D2" s="5" t="s">
        <v>194</v>
      </c>
      <c r="E2" s="5" t="s">
        <v>195</v>
      </c>
    </row>
    <row r="3" spans="1:5">
      <c r="A3" s="5" t="s">
        <v>136</v>
      </c>
      <c r="B3" s="5" t="s">
        <v>196</v>
      </c>
      <c r="C3" s="5" t="s">
        <v>197</v>
      </c>
      <c r="D3" s="5" t="s">
        <v>198</v>
      </c>
      <c r="E3" s="5" t="s">
        <v>17</v>
      </c>
    </row>
    <row r="4" spans="1:5">
      <c r="A4" s="5" t="s">
        <v>136</v>
      </c>
      <c r="B4" s="5" t="s">
        <v>196</v>
      </c>
      <c r="C4" s="5" t="s">
        <v>197</v>
      </c>
      <c r="D4" s="5" t="s">
        <v>198</v>
      </c>
      <c r="E4" s="5" t="s">
        <v>199</v>
      </c>
    </row>
    <row r="5" spans="1:5">
      <c r="A5" s="5" t="s">
        <v>136</v>
      </c>
      <c r="B5" s="5" t="s">
        <v>200</v>
      </c>
      <c r="C5" s="5" t="s">
        <v>201</v>
      </c>
      <c r="D5" s="5" t="s">
        <v>202</v>
      </c>
      <c r="E5" s="5" t="s">
        <v>203</v>
      </c>
    </row>
    <row r="6" spans="1:5">
      <c r="A6" s="5" t="s">
        <v>26</v>
      </c>
      <c r="B6" s="5" t="s">
        <v>204</v>
      </c>
      <c r="C6" s="5" t="s">
        <v>205</v>
      </c>
      <c r="D6" s="5" t="s">
        <v>206</v>
      </c>
      <c r="E6" s="5" t="s">
        <v>7</v>
      </c>
    </row>
    <row r="7" spans="1:5">
      <c r="A7" s="5" t="s">
        <v>26</v>
      </c>
      <c r="B7" s="5" t="s">
        <v>207</v>
      </c>
      <c r="C7" s="5" t="s">
        <v>208</v>
      </c>
      <c r="D7" s="5" t="s">
        <v>209</v>
      </c>
      <c r="E7" s="5" t="s">
        <v>8</v>
      </c>
    </row>
    <row r="8" spans="1:5">
      <c r="A8" s="5" t="s">
        <v>26</v>
      </c>
      <c r="B8" s="5" t="s">
        <v>210</v>
      </c>
      <c r="C8" s="5" t="s">
        <v>211</v>
      </c>
      <c r="D8" s="5" t="s">
        <v>212</v>
      </c>
      <c r="E8" s="5" t="s">
        <v>40</v>
      </c>
    </row>
    <row r="9" spans="1:5">
      <c r="A9" s="5" t="s">
        <v>26</v>
      </c>
      <c r="B9" s="5" t="s">
        <v>210</v>
      </c>
      <c r="C9" s="5" t="s">
        <v>211</v>
      </c>
      <c r="D9" s="5" t="s">
        <v>212</v>
      </c>
      <c r="E9" s="5" t="s">
        <v>17</v>
      </c>
    </row>
    <row r="10" spans="1:5">
      <c r="A10" s="5" t="s">
        <v>26</v>
      </c>
      <c r="B10" s="5" t="s">
        <v>213</v>
      </c>
      <c r="C10" s="5" t="s">
        <v>214</v>
      </c>
      <c r="D10" s="5" t="s">
        <v>215</v>
      </c>
      <c r="E10" s="5" t="s">
        <v>8</v>
      </c>
    </row>
    <row r="11" spans="1:5">
      <c r="A11" s="5" t="s">
        <v>26</v>
      </c>
      <c r="B11" s="5" t="s">
        <v>216</v>
      </c>
      <c r="C11" s="5" t="s">
        <v>217</v>
      </c>
      <c r="D11" s="5" t="s">
        <v>218</v>
      </c>
      <c r="E11" s="5" t="s">
        <v>199</v>
      </c>
    </row>
    <row r="12" spans="1:5">
      <c r="A12" s="5" t="s">
        <v>26</v>
      </c>
      <c r="B12" s="5" t="s">
        <v>219</v>
      </c>
      <c r="C12" s="5" t="s">
        <v>220</v>
      </c>
      <c r="D12" s="5" t="s">
        <v>221</v>
      </c>
      <c r="E12" s="5" t="s">
        <v>7</v>
      </c>
    </row>
    <row r="13" spans="1:5">
      <c r="A13" s="5" t="s">
        <v>26</v>
      </c>
      <c r="B13" s="5" t="s">
        <v>222</v>
      </c>
      <c r="C13" s="5" t="s">
        <v>223</v>
      </c>
      <c r="D13" s="5" t="s">
        <v>224</v>
      </c>
      <c r="E13" s="5" t="s">
        <v>225</v>
      </c>
    </row>
    <row r="14" spans="1:5">
      <c r="A14" s="5" t="s">
        <v>26</v>
      </c>
      <c r="B14" s="5" t="s">
        <v>226</v>
      </c>
      <c r="C14" s="5" t="s">
        <v>227</v>
      </c>
      <c r="D14" s="5" t="s">
        <v>228</v>
      </c>
      <c r="E14" s="5" t="s">
        <v>34</v>
      </c>
    </row>
    <row r="15" spans="1:5">
      <c r="A15" s="5" t="s">
        <v>26</v>
      </c>
      <c r="B15" s="5" t="s">
        <v>229</v>
      </c>
      <c r="C15" s="5" t="s">
        <v>230</v>
      </c>
      <c r="D15" s="5" t="s">
        <v>231</v>
      </c>
      <c r="E15" s="5" t="s">
        <v>40</v>
      </c>
    </row>
    <row r="16" spans="1:5">
      <c r="A16" s="5" t="s">
        <v>26</v>
      </c>
      <c r="B16" s="5" t="s">
        <v>232</v>
      </c>
      <c r="C16" s="5" t="s">
        <v>233</v>
      </c>
      <c r="D16" s="5" t="s">
        <v>234</v>
      </c>
      <c r="E16" s="5" t="s">
        <v>34</v>
      </c>
    </row>
    <row r="17" spans="1:5">
      <c r="A17" s="5" t="s">
        <v>26</v>
      </c>
      <c r="B17" s="5" t="s">
        <v>235</v>
      </c>
      <c r="C17" s="5" t="s">
        <v>236</v>
      </c>
      <c r="D17" s="5" t="s">
        <v>237</v>
      </c>
      <c r="E17" s="5" t="s">
        <v>238</v>
      </c>
    </row>
    <row r="18" spans="1:5">
      <c r="A18" s="5" t="s">
        <v>26</v>
      </c>
      <c r="B18" s="5" t="s">
        <v>239</v>
      </c>
      <c r="C18" s="5" t="s">
        <v>240</v>
      </c>
      <c r="D18" s="5" t="s">
        <v>241</v>
      </c>
      <c r="E18" s="5" t="s">
        <v>238</v>
      </c>
    </row>
    <row r="19" spans="1:5">
      <c r="A19" s="5" t="s">
        <v>26</v>
      </c>
      <c r="B19" s="5" t="s">
        <v>242</v>
      </c>
      <c r="C19" s="5" t="s">
        <v>243</v>
      </c>
      <c r="D19" s="5" t="s">
        <v>244</v>
      </c>
      <c r="E19" s="5" t="s">
        <v>17</v>
      </c>
    </row>
    <row r="20" spans="1:5">
      <c r="A20" s="5" t="s">
        <v>26</v>
      </c>
      <c r="B20" s="5" t="s">
        <v>242</v>
      </c>
      <c r="C20" s="5" t="s">
        <v>243</v>
      </c>
      <c r="D20" s="5" t="s">
        <v>244</v>
      </c>
      <c r="E20" s="5" t="s">
        <v>7</v>
      </c>
    </row>
    <row r="21" spans="1:5">
      <c r="A21" s="5" t="s">
        <v>26</v>
      </c>
      <c r="B21" s="5" t="s">
        <v>245</v>
      </c>
      <c r="C21" s="5" t="s">
        <v>246</v>
      </c>
      <c r="D21" s="5" t="s">
        <v>247</v>
      </c>
      <c r="E21" s="5" t="s">
        <v>34</v>
      </c>
    </row>
    <row r="22" spans="1:5">
      <c r="A22" s="5" t="s">
        <v>26</v>
      </c>
      <c r="B22" s="5" t="s">
        <v>248</v>
      </c>
      <c r="C22" s="5" t="s">
        <v>249</v>
      </c>
      <c r="D22" s="5" t="s">
        <v>250</v>
      </c>
      <c r="E22" s="5" t="s">
        <v>225</v>
      </c>
    </row>
    <row r="23" spans="1:5">
      <c r="A23" s="5" t="s">
        <v>26</v>
      </c>
      <c r="B23" s="5" t="s">
        <v>251</v>
      </c>
      <c r="C23" s="5" t="s">
        <v>252</v>
      </c>
      <c r="D23" s="5" t="s">
        <v>253</v>
      </c>
      <c r="E23" s="5" t="s">
        <v>34</v>
      </c>
    </row>
    <row r="24" spans="1:5">
      <c r="A24" s="5" t="s">
        <v>26</v>
      </c>
      <c r="B24" s="5" t="s">
        <v>254</v>
      </c>
      <c r="C24" s="5" t="s">
        <v>255</v>
      </c>
      <c r="D24" s="5" t="s">
        <v>256</v>
      </c>
      <c r="E24" s="5" t="s">
        <v>34</v>
      </c>
    </row>
    <row r="25" spans="1:5">
      <c r="A25" s="5" t="s">
        <v>26</v>
      </c>
      <c r="B25" s="5" t="s">
        <v>254</v>
      </c>
      <c r="C25" s="5" t="s">
        <v>255</v>
      </c>
      <c r="D25" s="5" t="s">
        <v>256</v>
      </c>
      <c r="E25" s="5" t="s">
        <v>7</v>
      </c>
    </row>
    <row r="26" spans="1:5">
      <c r="A26" s="5" t="s">
        <v>26</v>
      </c>
      <c r="B26" s="5" t="s">
        <v>257</v>
      </c>
      <c r="C26" s="5" t="s">
        <v>258</v>
      </c>
      <c r="D26" s="5" t="s">
        <v>259</v>
      </c>
      <c r="E26" s="5" t="s">
        <v>34</v>
      </c>
    </row>
    <row r="27" spans="1:5">
      <c r="A27" s="5" t="s">
        <v>10</v>
      </c>
      <c r="B27" s="5" t="s">
        <v>260</v>
      </c>
      <c r="C27" s="5" t="s">
        <v>261</v>
      </c>
      <c r="D27" s="5" t="s">
        <v>262</v>
      </c>
      <c r="E27" s="5" t="s">
        <v>263</v>
      </c>
    </row>
    <row r="28" spans="1:5">
      <c r="A28" s="5" t="s">
        <v>10</v>
      </c>
      <c r="B28" s="5" t="s">
        <v>260</v>
      </c>
      <c r="C28" s="5" t="s">
        <v>261</v>
      </c>
      <c r="D28" s="5" t="s">
        <v>262</v>
      </c>
      <c r="E28" s="5" t="s">
        <v>7</v>
      </c>
    </row>
    <row r="29" spans="1:5">
      <c r="A29" s="5" t="s">
        <v>10</v>
      </c>
      <c r="B29" s="5" t="s">
        <v>264</v>
      </c>
      <c r="C29" s="5" t="s">
        <v>265</v>
      </c>
      <c r="D29" s="5" t="s">
        <v>266</v>
      </c>
      <c r="E29" s="5" t="s">
        <v>199</v>
      </c>
    </row>
    <row r="30" spans="1:5">
      <c r="A30" s="5" t="s">
        <v>10</v>
      </c>
      <c r="B30" s="5" t="s">
        <v>267</v>
      </c>
      <c r="C30" s="5" t="s">
        <v>268</v>
      </c>
      <c r="D30" s="5" t="s">
        <v>269</v>
      </c>
      <c r="E30" s="5" t="s">
        <v>34</v>
      </c>
    </row>
    <row r="31" spans="1:5">
      <c r="A31" s="5" t="s">
        <v>10</v>
      </c>
      <c r="B31" s="5" t="s">
        <v>270</v>
      </c>
      <c r="C31" s="5" t="s">
        <v>271</v>
      </c>
      <c r="D31" s="5" t="s">
        <v>272</v>
      </c>
      <c r="E31" s="5" t="s">
        <v>40</v>
      </c>
    </row>
    <row r="32" spans="1:5">
      <c r="A32" s="5" t="s">
        <v>10</v>
      </c>
      <c r="B32" s="5" t="s">
        <v>273</v>
      </c>
      <c r="C32" s="5" t="s">
        <v>274</v>
      </c>
      <c r="D32" s="5" t="s">
        <v>275</v>
      </c>
      <c r="E32" s="5" t="s">
        <v>7</v>
      </c>
    </row>
    <row r="33" spans="1:5">
      <c r="A33" s="5" t="s">
        <v>10</v>
      </c>
      <c r="B33" s="5" t="s">
        <v>276</v>
      </c>
      <c r="C33" s="5" t="s">
        <v>277</v>
      </c>
      <c r="D33" s="5" t="s">
        <v>278</v>
      </c>
      <c r="E33" s="5" t="s">
        <v>199</v>
      </c>
    </row>
    <row r="34" spans="1:5">
      <c r="A34" s="5" t="s">
        <v>10</v>
      </c>
      <c r="B34" s="5" t="s">
        <v>279</v>
      </c>
      <c r="C34" s="5" t="s">
        <v>280</v>
      </c>
      <c r="D34" s="5" t="s">
        <v>281</v>
      </c>
      <c r="E34" s="5" t="s">
        <v>195</v>
      </c>
    </row>
    <row r="35" spans="1:5">
      <c r="A35" s="5" t="s">
        <v>10</v>
      </c>
      <c r="B35" s="5" t="s">
        <v>279</v>
      </c>
      <c r="C35" s="5" t="s">
        <v>280</v>
      </c>
      <c r="D35" s="5" t="s">
        <v>281</v>
      </c>
      <c r="E35" s="5" t="s">
        <v>7</v>
      </c>
    </row>
    <row r="36" spans="1:5">
      <c r="A36" s="5" t="s">
        <v>10</v>
      </c>
      <c r="B36" s="5" t="s">
        <v>282</v>
      </c>
      <c r="C36" s="5" t="s">
        <v>283</v>
      </c>
      <c r="D36" s="5" t="s">
        <v>284</v>
      </c>
      <c r="E36" s="5" t="s">
        <v>225</v>
      </c>
    </row>
    <row r="37" spans="1:5">
      <c r="A37" s="5" t="s">
        <v>10</v>
      </c>
      <c r="B37" s="5" t="s">
        <v>285</v>
      </c>
      <c r="C37" s="5" t="s">
        <v>286</v>
      </c>
      <c r="D37" s="5" t="s">
        <v>287</v>
      </c>
      <c r="E37" s="5" t="s">
        <v>238</v>
      </c>
    </row>
    <row r="38" spans="1:5">
      <c r="A38" s="5" t="s">
        <v>10</v>
      </c>
      <c r="B38" s="5" t="s">
        <v>288</v>
      </c>
      <c r="C38" s="5" t="s">
        <v>289</v>
      </c>
      <c r="D38" s="5" t="s">
        <v>290</v>
      </c>
      <c r="E38" s="5" t="s">
        <v>199</v>
      </c>
    </row>
    <row r="39" spans="1:5">
      <c r="A39" s="5" t="s">
        <v>10</v>
      </c>
      <c r="B39" s="5" t="s">
        <v>291</v>
      </c>
      <c r="C39" s="5" t="s">
        <v>292</v>
      </c>
      <c r="D39" s="5" t="s">
        <v>293</v>
      </c>
      <c r="E39" s="5" t="s">
        <v>7</v>
      </c>
    </row>
    <row r="40" spans="1:5">
      <c r="A40" s="5" t="s">
        <v>10</v>
      </c>
      <c r="B40" s="5" t="s">
        <v>294</v>
      </c>
      <c r="C40" s="5" t="s">
        <v>295</v>
      </c>
      <c r="D40" s="5" t="s">
        <v>296</v>
      </c>
      <c r="E40" s="5" t="s">
        <v>7</v>
      </c>
    </row>
    <row r="41" spans="1:5">
      <c r="A41" s="5" t="s">
        <v>10</v>
      </c>
      <c r="B41" s="5" t="s">
        <v>297</v>
      </c>
      <c r="C41" s="5" t="s">
        <v>298</v>
      </c>
      <c r="D41" s="5" t="s">
        <v>299</v>
      </c>
      <c r="E41" s="5" t="s">
        <v>40</v>
      </c>
    </row>
    <row r="42" spans="1:5">
      <c r="A42" s="5" t="s">
        <v>10</v>
      </c>
      <c r="B42" s="5" t="s">
        <v>300</v>
      </c>
      <c r="C42" s="5" t="s">
        <v>298</v>
      </c>
      <c r="D42" s="5" t="s">
        <v>301</v>
      </c>
      <c r="E42" s="5" t="s">
        <v>40</v>
      </c>
    </row>
    <row r="43" spans="1:5">
      <c r="A43" s="5" t="s">
        <v>10</v>
      </c>
      <c r="B43" s="5" t="s">
        <v>300</v>
      </c>
      <c r="C43" s="5" t="s">
        <v>298</v>
      </c>
      <c r="D43" s="5" t="s">
        <v>301</v>
      </c>
      <c r="E43" s="5" t="s">
        <v>203</v>
      </c>
    </row>
    <row r="44" spans="1:5">
      <c r="A44" s="5" t="s">
        <v>10</v>
      </c>
      <c r="B44" s="5" t="s">
        <v>302</v>
      </c>
      <c r="C44" s="5" t="s">
        <v>303</v>
      </c>
      <c r="D44" s="5" t="s">
        <v>304</v>
      </c>
      <c r="E44" s="5" t="s">
        <v>203</v>
      </c>
    </row>
    <row r="45" spans="1:5">
      <c r="A45" s="5" t="s">
        <v>10</v>
      </c>
      <c r="B45" s="5" t="s">
        <v>305</v>
      </c>
      <c r="C45" s="5" t="s">
        <v>306</v>
      </c>
      <c r="D45" s="5" t="s">
        <v>307</v>
      </c>
      <c r="E45" s="5" t="s">
        <v>7</v>
      </c>
    </row>
    <row r="46" spans="1:5">
      <c r="A46" s="5" t="s">
        <v>10</v>
      </c>
      <c r="B46" s="5" t="s">
        <v>308</v>
      </c>
      <c r="C46" s="5" t="s">
        <v>309</v>
      </c>
      <c r="D46" s="5" t="s">
        <v>310</v>
      </c>
      <c r="E46" s="5" t="s">
        <v>34</v>
      </c>
    </row>
    <row r="47" spans="1:5">
      <c r="A47" s="5" t="s">
        <v>10</v>
      </c>
      <c r="B47" s="5" t="s">
        <v>311</v>
      </c>
      <c r="C47" s="5" t="s">
        <v>312</v>
      </c>
      <c r="D47" s="5" t="s">
        <v>313</v>
      </c>
      <c r="E47" s="5" t="s">
        <v>34</v>
      </c>
    </row>
    <row r="48" spans="1:5">
      <c r="A48" s="5" t="s">
        <v>10</v>
      </c>
      <c r="B48" s="5" t="s">
        <v>311</v>
      </c>
      <c r="C48" s="5" t="s">
        <v>312</v>
      </c>
      <c r="D48" s="5" t="s">
        <v>313</v>
      </c>
      <c r="E48" s="5" t="s">
        <v>7</v>
      </c>
    </row>
    <row r="49" spans="1:5">
      <c r="A49" s="5" t="s">
        <v>10</v>
      </c>
      <c r="B49" s="5" t="s">
        <v>314</v>
      </c>
      <c r="C49" s="5" t="s">
        <v>315</v>
      </c>
      <c r="D49" s="5" t="s">
        <v>316</v>
      </c>
      <c r="E49" s="5" t="s">
        <v>34</v>
      </c>
    </row>
    <row r="50" spans="1:5">
      <c r="A50" s="5" t="s">
        <v>10</v>
      </c>
      <c r="B50" s="5" t="s">
        <v>317</v>
      </c>
      <c r="C50" s="5" t="s">
        <v>318</v>
      </c>
      <c r="D50" s="5" t="s">
        <v>319</v>
      </c>
      <c r="E50" s="5" t="s">
        <v>203</v>
      </c>
    </row>
    <row r="51" spans="1:5">
      <c r="A51" s="5" t="s">
        <v>10</v>
      </c>
      <c r="B51" s="5" t="s">
        <v>320</v>
      </c>
      <c r="C51" s="5" t="s">
        <v>321</v>
      </c>
      <c r="D51" s="5" t="s">
        <v>322</v>
      </c>
      <c r="E51" s="5" t="s">
        <v>34</v>
      </c>
    </row>
    <row r="52" spans="1:5">
      <c r="A52" s="5" t="s">
        <v>10</v>
      </c>
      <c r="B52" s="5" t="s">
        <v>323</v>
      </c>
      <c r="C52" s="5" t="s">
        <v>324</v>
      </c>
      <c r="D52" s="5" t="s">
        <v>325</v>
      </c>
      <c r="E52" s="5" t="s">
        <v>199</v>
      </c>
    </row>
    <row r="53" spans="1:5">
      <c r="A53" s="5" t="s">
        <v>10</v>
      </c>
      <c r="B53" s="5" t="s">
        <v>323</v>
      </c>
      <c r="C53" s="5" t="s">
        <v>324</v>
      </c>
      <c r="D53" s="5" t="s">
        <v>325</v>
      </c>
      <c r="E53" s="5" t="s">
        <v>7</v>
      </c>
    </row>
    <row r="54" spans="1:5">
      <c r="A54" s="5" t="s">
        <v>10</v>
      </c>
      <c r="B54" s="5" t="s">
        <v>326</v>
      </c>
      <c r="C54" s="5" t="s">
        <v>327</v>
      </c>
      <c r="D54" s="5" t="s">
        <v>328</v>
      </c>
      <c r="E54" s="5" t="s">
        <v>203</v>
      </c>
    </row>
    <row r="55" spans="1:5">
      <c r="A55" s="5" t="s">
        <v>10</v>
      </c>
      <c r="B55" s="5" t="s">
        <v>329</v>
      </c>
      <c r="C55" s="5" t="s">
        <v>330</v>
      </c>
      <c r="D55" s="5" t="s">
        <v>331</v>
      </c>
      <c r="E55" s="5" t="s">
        <v>225</v>
      </c>
    </row>
    <row r="56" spans="1:5">
      <c r="A56" s="5" t="s">
        <v>10</v>
      </c>
      <c r="B56" s="5" t="s">
        <v>332</v>
      </c>
      <c r="C56" s="5" t="s">
        <v>333</v>
      </c>
      <c r="D56" s="5" t="s">
        <v>334</v>
      </c>
      <c r="E56" s="5" t="s">
        <v>199</v>
      </c>
    </row>
    <row r="57" spans="1:5">
      <c r="A57" s="5" t="s">
        <v>10</v>
      </c>
      <c r="B57" s="5" t="s">
        <v>335</v>
      </c>
      <c r="C57" s="5" t="s">
        <v>336</v>
      </c>
      <c r="D57" s="5" t="s">
        <v>337</v>
      </c>
      <c r="E57" s="5" t="s">
        <v>225</v>
      </c>
    </row>
    <row r="58" spans="1:5">
      <c r="A58" s="5" t="s">
        <v>10</v>
      </c>
      <c r="B58" s="5" t="s">
        <v>338</v>
      </c>
      <c r="C58" s="5" t="s">
        <v>339</v>
      </c>
      <c r="D58" s="5" t="s">
        <v>340</v>
      </c>
      <c r="E58" s="5" t="s">
        <v>7</v>
      </c>
    </row>
    <row r="59" spans="1:5">
      <c r="A59" s="5" t="s">
        <v>10</v>
      </c>
      <c r="B59" s="5" t="s">
        <v>341</v>
      </c>
      <c r="C59" s="5" t="s">
        <v>342</v>
      </c>
      <c r="D59" s="5" t="s">
        <v>343</v>
      </c>
      <c r="E59" s="5" t="s">
        <v>199</v>
      </c>
    </row>
    <row r="60" spans="1:5">
      <c r="A60" s="5" t="s">
        <v>10</v>
      </c>
      <c r="B60" s="5" t="s">
        <v>341</v>
      </c>
      <c r="C60" s="5" t="s">
        <v>342</v>
      </c>
      <c r="D60" s="5" t="s">
        <v>343</v>
      </c>
      <c r="E60" s="5" t="s">
        <v>7</v>
      </c>
    </row>
    <row r="61" spans="1:5">
      <c r="A61" s="5" t="s">
        <v>10</v>
      </c>
      <c r="B61" s="5" t="s">
        <v>344</v>
      </c>
      <c r="C61" s="5" t="s">
        <v>345</v>
      </c>
      <c r="D61" s="5" t="s">
        <v>346</v>
      </c>
      <c r="E61" s="5" t="s">
        <v>34</v>
      </c>
    </row>
    <row r="62" spans="1:5">
      <c r="A62" s="5" t="s">
        <v>10</v>
      </c>
      <c r="B62" s="5" t="s">
        <v>347</v>
      </c>
      <c r="C62" s="5" t="s">
        <v>348</v>
      </c>
      <c r="D62" s="5" t="s">
        <v>349</v>
      </c>
      <c r="E62" s="5" t="s">
        <v>225</v>
      </c>
    </row>
    <row r="63" spans="1:5">
      <c r="A63" s="5" t="s">
        <v>10</v>
      </c>
      <c r="B63" s="5" t="s">
        <v>350</v>
      </c>
      <c r="C63" s="5" t="s">
        <v>351</v>
      </c>
      <c r="D63" s="5" t="s">
        <v>352</v>
      </c>
      <c r="E63" s="5" t="s">
        <v>7</v>
      </c>
    </row>
    <row r="64" spans="1:5">
      <c r="A64" s="5" t="s">
        <v>10</v>
      </c>
      <c r="B64" s="5" t="s">
        <v>353</v>
      </c>
      <c r="C64" s="5" t="s">
        <v>354</v>
      </c>
      <c r="D64" s="5" t="s">
        <v>355</v>
      </c>
      <c r="E64" s="5" t="s">
        <v>34</v>
      </c>
    </row>
    <row r="65" spans="1:5">
      <c r="A65" s="5" t="s">
        <v>10</v>
      </c>
      <c r="B65" s="5" t="s">
        <v>353</v>
      </c>
      <c r="C65" s="5" t="s">
        <v>354</v>
      </c>
      <c r="D65" s="5" t="s">
        <v>355</v>
      </c>
      <c r="E65" s="5" t="s">
        <v>17</v>
      </c>
    </row>
    <row r="66" spans="1:5">
      <c r="A66" s="5" t="s">
        <v>10</v>
      </c>
      <c r="B66" s="5" t="s">
        <v>356</v>
      </c>
      <c r="C66" s="5" t="s">
        <v>357</v>
      </c>
      <c r="D66" s="5" t="s">
        <v>358</v>
      </c>
      <c r="E66" s="5" t="s">
        <v>225</v>
      </c>
    </row>
    <row r="67" spans="1:5">
      <c r="A67" s="5" t="s">
        <v>50</v>
      </c>
      <c r="B67" s="5" t="s">
        <v>359</v>
      </c>
      <c r="C67" s="5" t="s">
        <v>360</v>
      </c>
      <c r="D67" s="5" t="s">
        <v>361</v>
      </c>
      <c r="E67" s="5" t="s">
        <v>7</v>
      </c>
    </row>
    <row r="68" spans="1:5">
      <c r="A68" s="5" t="s">
        <v>5</v>
      </c>
      <c r="B68" s="5" t="s">
        <v>362</v>
      </c>
      <c r="C68" s="5" t="s">
        <v>363</v>
      </c>
      <c r="D68" s="5" t="s">
        <v>364</v>
      </c>
      <c r="E68" s="5" t="s">
        <v>263</v>
      </c>
    </row>
    <row r="69" spans="1:5">
      <c r="A69" s="5" t="s">
        <v>5</v>
      </c>
      <c r="B69" s="5" t="s">
        <v>362</v>
      </c>
      <c r="C69" s="5" t="s">
        <v>363</v>
      </c>
      <c r="D69" s="5" t="s">
        <v>364</v>
      </c>
      <c r="E69" s="5" t="s">
        <v>7</v>
      </c>
    </row>
    <row r="70" spans="1:5">
      <c r="A70" s="5" t="s">
        <v>5</v>
      </c>
      <c r="B70" s="5" t="s">
        <v>362</v>
      </c>
      <c r="C70" s="5" t="s">
        <v>363</v>
      </c>
      <c r="D70" s="5" t="s">
        <v>364</v>
      </c>
      <c r="E70" s="5" t="s">
        <v>8</v>
      </c>
    </row>
    <row r="71" spans="1:5">
      <c r="A71" s="5" t="s">
        <v>5</v>
      </c>
      <c r="B71" s="5" t="s">
        <v>365</v>
      </c>
      <c r="C71" s="5" t="s">
        <v>366</v>
      </c>
      <c r="D71" s="5" t="s">
        <v>367</v>
      </c>
      <c r="E71" s="5" t="s">
        <v>7</v>
      </c>
    </row>
    <row r="72" spans="1:5">
      <c r="A72" s="5" t="s">
        <v>5</v>
      </c>
      <c r="B72" s="5" t="s">
        <v>368</v>
      </c>
      <c r="C72" s="5" t="s">
        <v>369</v>
      </c>
      <c r="D72" s="5" t="s">
        <v>370</v>
      </c>
      <c r="E72" s="5" t="s">
        <v>8</v>
      </c>
    </row>
    <row r="73" spans="1:5">
      <c r="A73" s="5" t="s">
        <v>5</v>
      </c>
      <c r="B73" s="5" t="s">
        <v>371</v>
      </c>
      <c r="C73" s="5" t="s">
        <v>372</v>
      </c>
      <c r="D73" s="5" t="s">
        <v>228</v>
      </c>
      <c r="E73" s="5" t="s">
        <v>34</v>
      </c>
    </row>
    <row r="74" spans="1:5">
      <c r="A74" s="5" t="s">
        <v>5</v>
      </c>
      <c r="B74" s="5" t="s">
        <v>371</v>
      </c>
      <c r="C74" s="5" t="s">
        <v>372</v>
      </c>
      <c r="D74" s="5" t="s">
        <v>228</v>
      </c>
      <c r="E74" s="5" t="s">
        <v>7</v>
      </c>
    </row>
    <row r="75" spans="1:5">
      <c r="A75" s="5" t="s">
        <v>5</v>
      </c>
      <c r="B75" s="5" t="s">
        <v>373</v>
      </c>
      <c r="C75" s="5" t="s">
        <v>374</v>
      </c>
      <c r="D75" s="5" t="s">
        <v>375</v>
      </c>
      <c r="E75" s="5" t="s">
        <v>8</v>
      </c>
    </row>
    <row r="76" spans="1:5">
      <c r="A76" s="5" t="s">
        <v>5</v>
      </c>
      <c r="B76" s="5" t="s">
        <v>376</v>
      </c>
      <c r="C76" s="5" t="s">
        <v>377</v>
      </c>
      <c r="D76" s="5" t="s">
        <v>378</v>
      </c>
      <c r="E76" s="5" t="s">
        <v>263</v>
      </c>
    </row>
    <row r="77" spans="1:5">
      <c r="A77" s="5" t="s">
        <v>5</v>
      </c>
      <c r="B77" s="5" t="s">
        <v>376</v>
      </c>
      <c r="C77" s="5" t="s">
        <v>377</v>
      </c>
      <c r="D77" s="5" t="s">
        <v>378</v>
      </c>
      <c r="E77" s="5" t="s">
        <v>7</v>
      </c>
    </row>
    <row r="78" spans="1:5">
      <c r="A78" s="5" t="s">
        <v>5</v>
      </c>
      <c r="B78" s="5" t="s">
        <v>376</v>
      </c>
      <c r="C78" s="5" t="s">
        <v>377</v>
      </c>
      <c r="D78" s="5" t="s">
        <v>378</v>
      </c>
      <c r="E78" s="5" t="s">
        <v>8</v>
      </c>
    </row>
    <row r="79" spans="1:5">
      <c r="A79" s="5" t="s">
        <v>5</v>
      </c>
      <c r="B79" s="5" t="s">
        <v>379</v>
      </c>
      <c r="C79" s="5" t="s">
        <v>351</v>
      </c>
      <c r="D79" s="5" t="s">
        <v>380</v>
      </c>
      <c r="E79" s="5" t="s">
        <v>238</v>
      </c>
    </row>
    <row r="80" spans="1:5">
      <c r="A80" s="5" t="s">
        <v>5</v>
      </c>
      <c r="B80" s="5" t="s">
        <v>379</v>
      </c>
      <c r="C80" s="5" t="s">
        <v>351</v>
      </c>
      <c r="D80" s="5" t="s">
        <v>380</v>
      </c>
      <c r="E80" s="5" t="s">
        <v>195</v>
      </c>
    </row>
    <row r="81" spans="1:5">
      <c r="A81" s="5" t="s">
        <v>5</v>
      </c>
      <c r="B81" s="5" t="s">
        <v>379</v>
      </c>
      <c r="C81" s="5" t="s">
        <v>351</v>
      </c>
      <c r="D81" s="5" t="s">
        <v>380</v>
      </c>
      <c r="E81" s="5" t="s">
        <v>7</v>
      </c>
    </row>
    <row r="82" spans="1:5">
      <c r="A82" s="5" t="s">
        <v>5</v>
      </c>
      <c r="B82" s="5" t="s">
        <v>381</v>
      </c>
      <c r="C82" s="5" t="s">
        <v>382</v>
      </c>
      <c r="D82" s="5" t="s">
        <v>383</v>
      </c>
      <c r="E82" s="5" t="s">
        <v>8</v>
      </c>
    </row>
    <row r="83" spans="1:5">
      <c r="A83" s="5" t="s">
        <v>5</v>
      </c>
      <c r="B83" s="5" t="s">
        <v>384</v>
      </c>
      <c r="C83" s="5" t="s">
        <v>385</v>
      </c>
      <c r="D83" s="5" t="s">
        <v>386</v>
      </c>
      <c r="E83" s="5" t="s">
        <v>17</v>
      </c>
    </row>
    <row r="84" spans="1:5">
      <c r="A84" s="5" t="s">
        <v>5</v>
      </c>
      <c r="B84" s="5" t="s">
        <v>384</v>
      </c>
      <c r="C84" s="5" t="s">
        <v>385</v>
      </c>
      <c r="D84" s="5" t="s">
        <v>386</v>
      </c>
      <c r="E84" s="5" t="s">
        <v>7</v>
      </c>
    </row>
    <row r="85" spans="1:5">
      <c r="A85" s="5" t="s">
        <v>5</v>
      </c>
      <c r="B85" s="5" t="s">
        <v>384</v>
      </c>
      <c r="C85" s="5" t="s">
        <v>385</v>
      </c>
      <c r="D85" s="5" t="s">
        <v>386</v>
      </c>
      <c r="E85" s="5" t="s">
        <v>8</v>
      </c>
    </row>
    <row r="86" spans="1:5">
      <c r="A86" s="5" t="s">
        <v>60</v>
      </c>
      <c r="B86" s="5" t="s">
        <v>387</v>
      </c>
      <c r="C86" s="5" t="s">
        <v>330</v>
      </c>
      <c r="D86" s="5" t="s">
        <v>388</v>
      </c>
      <c r="E86" s="5" t="s">
        <v>7</v>
      </c>
    </row>
    <row r="87" spans="1:5">
      <c r="A87" s="5" t="s">
        <v>91</v>
      </c>
      <c r="B87" s="5" t="s">
        <v>389</v>
      </c>
      <c r="C87" s="5" t="s">
        <v>390</v>
      </c>
      <c r="D87" s="5" t="s">
        <v>391</v>
      </c>
      <c r="E87" s="5" t="s">
        <v>34</v>
      </c>
    </row>
    <row r="88" spans="1:5">
      <c r="A88" s="5" t="s">
        <v>91</v>
      </c>
      <c r="B88" s="5" t="s">
        <v>392</v>
      </c>
      <c r="C88" s="5" t="s">
        <v>393</v>
      </c>
      <c r="D88" s="5" t="s">
        <v>394</v>
      </c>
      <c r="E88" s="5" t="s">
        <v>17</v>
      </c>
    </row>
    <row r="89" spans="1:5">
      <c r="A89" s="5" t="s">
        <v>91</v>
      </c>
      <c r="B89" s="5" t="s">
        <v>395</v>
      </c>
      <c r="C89" s="5" t="s">
        <v>396</v>
      </c>
      <c r="D89" s="5" t="s">
        <v>397</v>
      </c>
      <c r="E89" s="5" t="s">
        <v>17</v>
      </c>
    </row>
    <row r="90" spans="1:5">
      <c r="A90" s="5" t="s">
        <v>91</v>
      </c>
      <c r="B90" s="5" t="s">
        <v>398</v>
      </c>
      <c r="C90" s="5" t="s">
        <v>399</v>
      </c>
      <c r="D90" s="5" t="s">
        <v>400</v>
      </c>
      <c r="E90" s="5" t="s">
        <v>17</v>
      </c>
    </row>
    <row r="91" spans="1:5">
      <c r="A91" s="5" t="s">
        <v>91</v>
      </c>
      <c r="B91" s="5" t="s">
        <v>401</v>
      </c>
      <c r="C91" s="5" t="s">
        <v>402</v>
      </c>
      <c r="D91" s="5" t="s">
        <v>403</v>
      </c>
      <c r="E91" s="5" t="s">
        <v>17</v>
      </c>
    </row>
    <row r="92" spans="1:5">
      <c r="A92" s="5" t="s">
        <v>91</v>
      </c>
      <c r="B92" s="5" t="s">
        <v>404</v>
      </c>
      <c r="C92" s="5" t="s">
        <v>405</v>
      </c>
      <c r="D92" s="5" t="s">
        <v>406</v>
      </c>
      <c r="E92" s="5" t="s">
        <v>17</v>
      </c>
    </row>
    <row r="93" spans="1:5">
      <c r="A93" s="5" t="s">
        <v>91</v>
      </c>
      <c r="B93" s="5" t="s">
        <v>407</v>
      </c>
      <c r="C93" s="5" t="s">
        <v>408</v>
      </c>
      <c r="D93" s="5" t="s">
        <v>409</v>
      </c>
      <c r="E93" s="5" t="s">
        <v>34</v>
      </c>
    </row>
    <row r="94" spans="1:5">
      <c r="A94" s="5" t="s">
        <v>91</v>
      </c>
      <c r="B94" s="5" t="s">
        <v>410</v>
      </c>
      <c r="C94" s="5" t="s">
        <v>411</v>
      </c>
      <c r="D94" s="5" t="s">
        <v>412</v>
      </c>
      <c r="E94" s="5" t="s">
        <v>17</v>
      </c>
    </row>
    <row r="95" spans="1:5">
      <c r="A95" s="5" t="s">
        <v>91</v>
      </c>
      <c r="B95" s="5" t="s">
        <v>413</v>
      </c>
      <c r="C95" s="5" t="s">
        <v>414</v>
      </c>
      <c r="D95" s="5" t="s">
        <v>415</v>
      </c>
      <c r="E95" s="5" t="s">
        <v>17</v>
      </c>
    </row>
    <row r="96" spans="1:5">
      <c r="A96" s="5" t="s">
        <v>91</v>
      </c>
      <c r="B96" s="5" t="s">
        <v>416</v>
      </c>
      <c r="C96" s="5" t="s">
        <v>417</v>
      </c>
      <c r="D96" s="5" t="s">
        <v>418</v>
      </c>
      <c r="E96" s="5" t="s">
        <v>17</v>
      </c>
    </row>
    <row r="97" spans="1:5">
      <c r="A97" s="5" t="s">
        <v>91</v>
      </c>
      <c r="B97" s="5" t="s">
        <v>419</v>
      </c>
      <c r="C97" s="5" t="s">
        <v>420</v>
      </c>
      <c r="D97" s="5" t="s">
        <v>421</v>
      </c>
      <c r="E97" s="5" t="s">
        <v>17</v>
      </c>
    </row>
    <row r="98" spans="1:5">
      <c r="A98" s="5" t="s">
        <v>91</v>
      </c>
      <c r="B98" s="5" t="s">
        <v>422</v>
      </c>
      <c r="C98" s="5" t="s">
        <v>423</v>
      </c>
      <c r="D98" s="5" t="s">
        <v>331</v>
      </c>
      <c r="E98" s="5" t="s">
        <v>17</v>
      </c>
    </row>
    <row r="99" spans="1:5">
      <c r="A99" s="5" t="s">
        <v>91</v>
      </c>
      <c r="B99" s="5" t="s">
        <v>424</v>
      </c>
      <c r="C99" s="5" t="s">
        <v>425</v>
      </c>
      <c r="D99" s="5" t="s">
        <v>426</v>
      </c>
      <c r="E99" s="5" t="s">
        <v>17</v>
      </c>
    </row>
    <row r="100" spans="1:5">
      <c r="A100" s="5" t="s">
        <v>91</v>
      </c>
      <c r="B100" s="5" t="s">
        <v>427</v>
      </c>
      <c r="C100" s="5" t="s">
        <v>428</v>
      </c>
      <c r="D100" s="5" t="s">
        <v>429</v>
      </c>
      <c r="E100" s="5" t="s">
        <v>34</v>
      </c>
    </row>
    <row r="101" spans="1:5">
      <c r="A101" s="5" t="s">
        <v>91</v>
      </c>
      <c r="B101" s="5" t="s">
        <v>430</v>
      </c>
      <c r="C101" s="5" t="s">
        <v>431</v>
      </c>
      <c r="D101" s="5" t="s">
        <v>432</v>
      </c>
      <c r="E101" s="5" t="s">
        <v>17</v>
      </c>
    </row>
    <row r="102" spans="1:5">
      <c r="A102" s="5" t="s">
        <v>91</v>
      </c>
      <c r="B102" s="5" t="s">
        <v>433</v>
      </c>
      <c r="C102" s="5" t="s">
        <v>434</v>
      </c>
      <c r="D102" s="5" t="s">
        <v>435</v>
      </c>
      <c r="E102" s="5" t="s">
        <v>17</v>
      </c>
    </row>
    <row r="103" spans="1:5">
      <c r="A103" s="5" t="s">
        <v>28</v>
      </c>
      <c r="B103" s="5" t="s">
        <v>436</v>
      </c>
      <c r="C103" s="5" t="s">
        <v>437</v>
      </c>
      <c r="D103" s="5" t="s">
        <v>438</v>
      </c>
      <c r="E103" s="5" t="s">
        <v>17</v>
      </c>
    </row>
    <row r="104" spans="1:5">
      <c r="A104" s="5" t="s">
        <v>28</v>
      </c>
      <c r="B104" s="5" t="s">
        <v>439</v>
      </c>
      <c r="C104" s="5" t="s">
        <v>440</v>
      </c>
      <c r="D104" s="5" t="s">
        <v>441</v>
      </c>
      <c r="E104" s="5" t="s">
        <v>34</v>
      </c>
    </row>
    <row r="105" spans="1:5">
      <c r="A105" s="5" t="s">
        <v>28</v>
      </c>
      <c r="B105" s="5" t="s">
        <v>442</v>
      </c>
      <c r="C105" s="5" t="s">
        <v>443</v>
      </c>
      <c r="D105" s="5" t="s">
        <v>444</v>
      </c>
      <c r="E105" s="5" t="s">
        <v>7</v>
      </c>
    </row>
    <row r="106" spans="1:5">
      <c r="A106" s="5" t="s">
        <v>28</v>
      </c>
      <c r="B106" s="5" t="s">
        <v>445</v>
      </c>
      <c r="C106" s="5" t="s">
        <v>446</v>
      </c>
      <c r="D106" s="5" t="s">
        <v>447</v>
      </c>
      <c r="E106" s="5" t="s">
        <v>34</v>
      </c>
    </row>
    <row r="107" spans="1:5">
      <c r="A107" s="5" t="s">
        <v>28</v>
      </c>
      <c r="B107" s="5" t="s">
        <v>448</v>
      </c>
      <c r="C107" s="5" t="s">
        <v>449</v>
      </c>
      <c r="D107" s="5" t="s">
        <v>450</v>
      </c>
      <c r="E107" s="5" t="s">
        <v>17</v>
      </c>
    </row>
    <row r="108" spans="1:5">
      <c r="A108" s="5" t="s">
        <v>28</v>
      </c>
      <c r="B108" s="5" t="s">
        <v>448</v>
      </c>
      <c r="C108" s="5" t="s">
        <v>449</v>
      </c>
      <c r="D108" s="5" t="s">
        <v>450</v>
      </c>
      <c r="E108" s="5" t="s">
        <v>7</v>
      </c>
    </row>
    <row r="109" spans="1:5">
      <c r="A109" s="5" t="s">
        <v>28</v>
      </c>
      <c r="B109" s="5" t="s">
        <v>451</v>
      </c>
      <c r="C109" s="5" t="s">
        <v>452</v>
      </c>
      <c r="D109" s="5" t="s">
        <v>453</v>
      </c>
      <c r="E109" s="5" t="s">
        <v>17</v>
      </c>
    </row>
    <row r="110" spans="1:5">
      <c r="A110" s="5" t="s">
        <v>28</v>
      </c>
      <c r="B110" s="5" t="s">
        <v>451</v>
      </c>
      <c r="C110" s="5" t="s">
        <v>452</v>
      </c>
      <c r="D110" s="5" t="s">
        <v>453</v>
      </c>
      <c r="E110" s="5" t="s">
        <v>7</v>
      </c>
    </row>
    <row r="111" spans="1:5">
      <c r="A111" s="5" t="s">
        <v>28</v>
      </c>
      <c r="B111" s="5" t="s">
        <v>454</v>
      </c>
      <c r="C111" s="5" t="s">
        <v>455</v>
      </c>
      <c r="D111" s="5" t="s">
        <v>456</v>
      </c>
      <c r="E111" s="5" t="s">
        <v>34</v>
      </c>
    </row>
    <row r="112" spans="1:5">
      <c r="A112" s="5" t="s">
        <v>103</v>
      </c>
      <c r="B112" s="5" t="s">
        <v>457</v>
      </c>
      <c r="C112" s="5" t="s">
        <v>458</v>
      </c>
      <c r="D112" s="5" t="s">
        <v>459</v>
      </c>
      <c r="E112" s="5" t="s">
        <v>203</v>
      </c>
    </row>
    <row r="113" spans="1:5">
      <c r="A113" s="5" t="s">
        <v>103</v>
      </c>
      <c r="B113" s="5" t="s">
        <v>460</v>
      </c>
      <c r="C113" s="5" t="s">
        <v>461</v>
      </c>
      <c r="D113" s="5" t="s">
        <v>462</v>
      </c>
      <c r="E113" s="5" t="s">
        <v>263</v>
      </c>
    </row>
    <row r="114" spans="1:5">
      <c r="A114" s="5" t="s">
        <v>103</v>
      </c>
      <c r="B114" s="5" t="s">
        <v>463</v>
      </c>
      <c r="C114" s="5" t="s">
        <v>464</v>
      </c>
      <c r="D114" s="5" t="s">
        <v>465</v>
      </c>
      <c r="E114" s="5" t="s">
        <v>17</v>
      </c>
    </row>
    <row r="115" spans="1:5">
      <c r="A115" s="5" t="s">
        <v>20</v>
      </c>
      <c r="B115" s="5" t="s">
        <v>466</v>
      </c>
      <c r="C115" s="5" t="s">
        <v>467</v>
      </c>
      <c r="D115" s="5" t="s">
        <v>429</v>
      </c>
      <c r="E115" s="5" t="s">
        <v>17</v>
      </c>
    </row>
    <row r="116" spans="1:5">
      <c r="A116" s="5" t="s">
        <v>20</v>
      </c>
      <c r="B116" s="5" t="s">
        <v>468</v>
      </c>
      <c r="C116" s="5" t="s">
        <v>469</v>
      </c>
      <c r="D116" s="5" t="s">
        <v>470</v>
      </c>
      <c r="E116" s="5" t="s">
        <v>17</v>
      </c>
    </row>
    <row r="117" spans="1:5">
      <c r="A117" s="5" t="s">
        <v>20</v>
      </c>
      <c r="B117" s="5" t="s">
        <v>468</v>
      </c>
      <c r="C117" s="5" t="s">
        <v>469</v>
      </c>
      <c r="D117" s="5" t="s">
        <v>470</v>
      </c>
      <c r="E117" s="5" t="s">
        <v>7</v>
      </c>
    </row>
    <row r="118" spans="1:5">
      <c r="A118" s="5" t="s">
        <v>20</v>
      </c>
      <c r="B118" s="5" t="s">
        <v>471</v>
      </c>
      <c r="C118" s="5" t="s">
        <v>472</v>
      </c>
      <c r="D118" s="5" t="s">
        <v>473</v>
      </c>
      <c r="E118" s="5" t="s">
        <v>17</v>
      </c>
    </row>
    <row r="119" spans="1:5">
      <c r="A119" s="5" t="s">
        <v>20</v>
      </c>
      <c r="B119" s="5" t="s">
        <v>474</v>
      </c>
      <c r="C119" s="5" t="s">
        <v>475</v>
      </c>
      <c r="D119" s="5" t="s">
        <v>476</v>
      </c>
      <c r="E119" s="5" t="s">
        <v>17</v>
      </c>
    </row>
    <row r="120" spans="1:5">
      <c r="A120" s="5" t="s">
        <v>20</v>
      </c>
      <c r="B120" s="5" t="s">
        <v>477</v>
      </c>
      <c r="C120" s="5" t="s">
        <v>478</v>
      </c>
      <c r="D120" s="5" t="s">
        <v>237</v>
      </c>
      <c r="E120" s="5" t="s">
        <v>17</v>
      </c>
    </row>
    <row r="121" spans="1:5">
      <c r="A121" s="5" t="s">
        <v>20</v>
      </c>
      <c r="B121" s="5" t="s">
        <v>477</v>
      </c>
      <c r="C121" s="5" t="s">
        <v>478</v>
      </c>
      <c r="D121" s="5" t="s">
        <v>237</v>
      </c>
      <c r="E121" s="5" t="s">
        <v>7</v>
      </c>
    </row>
    <row r="122" spans="1:5">
      <c r="A122" s="5" t="s">
        <v>20</v>
      </c>
      <c r="B122" s="5" t="s">
        <v>479</v>
      </c>
      <c r="C122" s="5" t="s">
        <v>480</v>
      </c>
      <c r="D122" s="5" t="s">
        <v>481</v>
      </c>
      <c r="E122" s="5" t="s">
        <v>17</v>
      </c>
    </row>
    <row r="123" spans="1:5">
      <c r="A123" s="5" t="s">
        <v>20</v>
      </c>
      <c r="B123" s="5" t="s">
        <v>482</v>
      </c>
      <c r="C123" s="5" t="s">
        <v>483</v>
      </c>
      <c r="D123" s="5" t="s">
        <v>484</v>
      </c>
      <c r="E123" s="5" t="s">
        <v>34</v>
      </c>
    </row>
    <row r="124" spans="1:5">
      <c r="A124" s="5" t="s">
        <v>20</v>
      </c>
      <c r="B124" s="5" t="s">
        <v>485</v>
      </c>
      <c r="C124" s="5" t="s">
        <v>486</v>
      </c>
      <c r="D124" s="5" t="s">
        <v>487</v>
      </c>
      <c r="E124" s="5" t="s">
        <v>225</v>
      </c>
    </row>
    <row r="125" spans="1:5">
      <c r="A125" s="5" t="s">
        <v>20</v>
      </c>
      <c r="B125" s="5" t="s">
        <v>488</v>
      </c>
      <c r="C125" s="5" t="s">
        <v>489</v>
      </c>
      <c r="D125" s="5" t="s">
        <v>490</v>
      </c>
      <c r="E125" s="5" t="s">
        <v>17</v>
      </c>
    </row>
    <row r="126" spans="1:5">
      <c r="A126" s="5" t="s">
        <v>20</v>
      </c>
      <c r="B126" s="5" t="s">
        <v>491</v>
      </c>
      <c r="C126" s="5" t="s">
        <v>492</v>
      </c>
      <c r="D126" s="5" t="s">
        <v>493</v>
      </c>
      <c r="E126" s="5" t="s">
        <v>17</v>
      </c>
    </row>
    <row r="127" spans="1:5">
      <c r="A127" s="5" t="s">
        <v>20</v>
      </c>
      <c r="B127" s="5" t="s">
        <v>494</v>
      </c>
      <c r="C127" s="5" t="s">
        <v>259</v>
      </c>
      <c r="D127" s="5" t="s">
        <v>495</v>
      </c>
      <c r="E127" s="5" t="s">
        <v>17</v>
      </c>
    </row>
    <row r="128" spans="1:5">
      <c r="A128" s="5" t="s">
        <v>20</v>
      </c>
      <c r="B128" s="5" t="s">
        <v>494</v>
      </c>
      <c r="C128" s="5" t="s">
        <v>259</v>
      </c>
      <c r="D128" s="5" t="s">
        <v>495</v>
      </c>
      <c r="E128" s="5" t="s">
        <v>7</v>
      </c>
    </row>
    <row r="129" spans="1:5">
      <c r="A129" s="5" t="s">
        <v>20</v>
      </c>
      <c r="B129" s="5" t="s">
        <v>496</v>
      </c>
      <c r="C129" s="5" t="s">
        <v>497</v>
      </c>
      <c r="D129" s="5" t="s">
        <v>498</v>
      </c>
      <c r="E129" s="5" t="s">
        <v>263</v>
      </c>
    </row>
    <row r="130" spans="1:5">
      <c r="A130" s="5" t="s">
        <v>20</v>
      </c>
      <c r="B130" s="5" t="s">
        <v>499</v>
      </c>
      <c r="C130" s="5" t="s">
        <v>500</v>
      </c>
      <c r="D130" s="5" t="s">
        <v>501</v>
      </c>
      <c r="E130" s="5" t="s">
        <v>17</v>
      </c>
    </row>
    <row r="131" spans="1:5">
      <c r="A131" s="5" t="s">
        <v>20</v>
      </c>
      <c r="B131" s="5" t="s">
        <v>499</v>
      </c>
      <c r="C131" s="5" t="s">
        <v>500</v>
      </c>
      <c r="D131" s="5" t="s">
        <v>501</v>
      </c>
      <c r="E131" s="5" t="s">
        <v>7</v>
      </c>
    </row>
    <row r="132" spans="1:5">
      <c r="A132" s="5" t="s">
        <v>20</v>
      </c>
      <c r="B132" s="5" t="s">
        <v>502</v>
      </c>
      <c r="C132" s="5" t="s">
        <v>503</v>
      </c>
      <c r="D132" s="5" t="s">
        <v>504</v>
      </c>
      <c r="E132" s="5" t="s">
        <v>7</v>
      </c>
    </row>
    <row r="133" spans="1:5">
      <c r="A133" s="5" t="s">
        <v>20</v>
      </c>
      <c r="B133" s="5" t="s">
        <v>505</v>
      </c>
      <c r="C133" s="5" t="s">
        <v>506</v>
      </c>
      <c r="D133" s="5" t="s">
        <v>507</v>
      </c>
      <c r="E133" s="5" t="s">
        <v>17</v>
      </c>
    </row>
    <row r="134" spans="1:5">
      <c r="A134" s="5" t="s">
        <v>20</v>
      </c>
      <c r="B134" s="5" t="s">
        <v>508</v>
      </c>
      <c r="C134" s="5" t="s">
        <v>509</v>
      </c>
      <c r="D134" s="5" t="s">
        <v>510</v>
      </c>
      <c r="E134" s="5" t="s">
        <v>17</v>
      </c>
    </row>
    <row r="135" spans="1:5">
      <c r="A135" s="5" t="s">
        <v>20</v>
      </c>
      <c r="B135" s="5" t="s">
        <v>508</v>
      </c>
      <c r="C135" s="5" t="s">
        <v>509</v>
      </c>
      <c r="D135" s="5" t="s">
        <v>510</v>
      </c>
      <c r="E135" s="5" t="s">
        <v>7</v>
      </c>
    </row>
    <row r="136" spans="1:5">
      <c r="A136" s="5" t="s">
        <v>20</v>
      </c>
      <c r="B136" s="5" t="s">
        <v>511</v>
      </c>
      <c r="C136" s="5" t="s">
        <v>512</v>
      </c>
      <c r="D136" s="5" t="s">
        <v>513</v>
      </c>
      <c r="E136" s="5" t="s">
        <v>17</v>
      </c>
    </row>
    <row r="137" spans="1:5">
      <c r="A137" s="5" t="s">
        <v>18</v>
      </c>
      <c r="B137" s="5" t="s">
        <v>514</v>
      </c>
      <c r="C137" s="5" t="s">
        <v>515</v>
      </c>
      <c r="D137" s="5" t="s">
        <v>228</v>
      </c>
      <c r="E137" s="5" t="s">
        <v>17</v>
      </c>
    </row>
    <row r="138" spans="1:5">
      <c r="A138" s="5" t="s">
        <v>18</v>
      </c>
      <c r="B138" s="5" t="s">
        <v>514</v>
      </c>
      <c r="C138" s="5" t="s">
        <v>515</v>
      </c>
      <c r="D138" s="5" t="s">
        <v>228</v>
      </c>
      <c r="E138" s="5" t="s">
        <v>7</v>
      </c>
    </row>
    <row r="139" spans="1:5">
      <c r="A139" s="5" t="s">
        <v>18</v>
      </c>
      <c r="B139" s="5" t="s">
        <v>516</v>
      </c>
      <c r="C139" s="5" t="s">
        <v>319</v>
      </c>
      <c r="D139" s="5" t="s">
        <v>507</v>
      </c>
      <c r="E139" s="5" t="s">
        <v>7</v>
      </c>
    </row>
    <row r="140" spans="1:5">
      <c r="A140" s="5" t="s">
        <v>18</v>
      </c>
      <c r="B140" s="5" t="s">
        <v>517</v>
      </c>
      <c r="C140" s="5" t="s">
        <v>518</v>
      </c>
      <c r="D140" s="5" t="s">
        <v>519</v>
      </c>
      <c r="E140" s="5" t="s">
        <v>7</v>
      </c>
    </row>
    <row r="141" spans="1:5">
      <c r="A141" s="5" t="s">
        <v>18</v>
      </c>
      <c r="B141" s="5" t="s">
        <v>520</v>
      </c>
      <c r="C141" s="5" t="s">
        <v>478</v>
      </c>
      <c r="D141" s="5" t="s">
        <v>521</v>
      </c>
      <c r="E141" s="5" t="s">
        <v>17</v>
      </c>
    </row>
    <row r="142" spans="1:5">
      <c r="A142" s="5" t="s">
        <v>18</v>
      </c>
      <c r="B142" s="5" t="s">
        <v>522</v>
      </c>
      <c r="C142" s="5" t="s">
        <v>523</v>
      </c>
      <c r="D142" s="5" t="s">
        <v>524</v>
      </c>
      <c r="E142" s="5" t="s">
        <v>203</v>
      </c>
    </row>
    <row r="143" spans="1:5">
      <c r="A143" s="5" t="s">
        <v>18</v>
      </c>
      <c r="B143" s="5" t="s">
        <v>525</v>
      </c>
      <c r="C143" s="5" t="s">
        <v>526</v>
      </c>
      <c r="D143" s="5" t="s">
        <v>487</v>
      </c>
      <c r="E143" s="5" t="s">
        <v>40</v>
      </c>
    </row>
    <row r="144" spans="1:5">
      <c r="A144" s="5" t="s">
        <v>18</v>
      </c>
      <c r="B144" s="5" t="s">
        <v>527</v>
      </c>
      <c r="C144" s="5" t="s">
        <v>528</v>
      </c>
      <c r="D144" s="5" t="s">
        <v>529</v>
      </c>
      <c r="E144" s="5" t="s">
        <v>238</v>
      </c>
    </row>
    <row r="145" spans="1:5">
      <c r="A145" s="5" t="s">
        <v>18</v>
      </c>
      <c r="B145" s="5" t="s">
        <v>527</v>
      </c>
      <c r="C145" s="5" t="s">
        <v>528</v>
      </c>
      <c r="D145" s="5" t="s">
        <v>529</v>
      </c>
      <c r="E145" s="5" t="s">
        <v>34</v>
      </c>
    </row>
    <row r="146" spans="1:5">
      <c r="A146" s="5" t="s">
        <v>18</v>
      </c>
      <c r="B146" s="5" t="s">
        <v>527</v>
      </c>
      <c r="C146" s="5" t="s">
        <v>528</v>
      </c>
      <c r="D146" s="5" t="s">
        <v>529</v>
      </c>
      <c r="E146" s="5" t="s">
        <v>7</v>
      </c>
    </row>
    <row r="147" spans="1:5">
      <c r="A147" s="5" t="s">
        <v>18</v>
      </c>
      <c r="B147" s="5" t="s">
        <v>530</v>
      </c>
      <c r="C147" s="5" t="s">
        <v>531</v>
      </c>
      <c r="D147" s="5" t="s">
        <v>507</v>
      </c>
      <c r="E147" s="5" t="s">
        <v>225</v>
      </c>
    </row>
    <row r="148" spans="1:5">
      <c r="A148" s="5" t="s">
        <v>18</v>
      </c>
      <c r="B148" s="5" t="s">
        <v>532</v>
      </c>
      <c r="C148" s="5" t="s">
        <v>533</v>
      </c>
      <c r="D148" s="5" t="s">
        <v>534</v>
      </c>
      <c r="E148" s="5" t="s">
        <v>40</v>
      </c>
    </row>
    <row r="149" spans="1:5">
      <c r="A149" s="5" t="s">
        <v>18</v>
      </c>
      <c r="B149" s="5" t="s">
        <v>532</v>
      </c>
      <c r="C149" s="5" t="s">
        <v>533</v>
      </c>
      <c r="D149" s="5" t="s">
        <v>534</v>
      </c>
      <c r="E149" s="5" t="s">
        <v>7</v>
      </c>
    </row>
    <row r="150" spans="1:5">
      <c r="A150" s="5" t="s">
        <v>18</v>
      </c>
      <c r="B150" s="5" t="s">
        <v>535</v>
      </c>
      <c r="C150" s="5" t="s">
        <v>536</v>
      </c>
      <c r="D150" s="5" t="s">
        <v>537</v>
      </c>
      <c r="E150" s="5" t="s">
        <v>195</v>
      </c>
    </row>
    <row r="151" spans="1:5">
      <c r="A151" s="5" t="s">
        <v>18</v>
      </c>
      <c r="B151" s="5" t="s">
        <v>538</v>
      </c>
      <c r="C151" s="5" t="s">
        <v>539</v>
      </c>
      <c r="D151" s="5" t="s">
        <v>540</v>
      </c>
      <c r="E151" s="5" t="s">
        <v>40</v>
      </c>
    </row>
    <row r="152" spans="1:5">
      <c r="A152" s="5" t="s">
        <v>18</v>
      </c>
      <c r="B152" s="5" t="s">
        <v>538</v>
      </c>
      <c r="C152" s="5" t="s">
        <v>539</v>
      </c>
      <c r="D152" s="5" t="s">
        <v>540</v>
      </c>
      <c r="E152" s="5" t="s">
        <v>7</v>
      </c>
    </row>
    <row r="153" spans="1:5">
      <c r="A153" s="5" t="s">
        <v>18</v>
      </c>
      <c r="B153" s="5" t="s">
        <v>541</v>
      </c>
      <c r="C153" s="5" t="s">
        <v>542</v>
      </c>
      <c r="D153" s="5" t="s">
        <v>543</v>
      </c>
      <c r="E153" s="5" t="s">
        <v>199</v>
      </c>
    </row>
    <row r="154" spans="1:5">
      <c r="A154" s="5" t="s">
        <v>18</v>
      </c>
      <c r="B154" s="5" t="s">
        <v>544</v>
      </c>
      <c r="C154" s="5" t="s">
        <v>417</v>
      </c>
      <c r="D154" s="5" t="s">
        <v>545</v>
      </c>
      <c r="E154" s="5" t="s">
        <v>40</v>
      </c>
    </row>
    <row r="155" spans="1:5">
      <c r="A155" s="5" t="s">
        <v>18</v>
      </c>
      <c r="B155" s="5" t="s">
        <v>546</v>
      </c>
      <c r="C155" s="5" t="s">
        <v>547</v>
      </c>
      <c r="D155" s="5" t="s">
        <v>548</v>
      </c>
      <c r="E155" s="5" t="s">
        <v>40</v>
      </c>
    </row>
    <row r="156" spans="1:5">
      <c r="A156" s="5" t="s">
        <v>18</v>
      </c>
      <c r="B156" s="5" t="s">
        <v>549</v>
      </c>
      <c r="C156" s="5" t="s">
        <v>550</v>
      </c>
      <c r="D156" s="5" t="s">
        <v>551</v>
      </c>
      <c r="E156" s="5" t="s">
        <v>40</v>
      </c>
    </row>
    <row r="157" spans="1:5">
      <c r="A157" s="5" t="s">
        <v>18</v>
      </c>
      <c r="B157" s="5" t="s">
        <v>552</v>
      </c>
      <c r="C157" s="5" t="s">
        <v>553</v>
      </c>
      <c r="D157" s="5" t="s">
        <v>554</v>
      </c>
      <c r="E157" s="5" t="s">
        <v>7</v>
      </c>
    </row>
    <row r="158" spans="1:5">
      <c r="A158" s="5" t="s">
        <v>18</v>
      </c>
      <c r="B158" s="5" t="s">
        <v>555</v>
      </c>
      <c r="C158" s="5" t="s">
        <v>556</v>
      </c>
      <c r="D158" s="5" t="s">
        <v>557</v>
      </c>
      <c r="E158" s="5" t="s">
        <v>7</v>
      </c>
    </row>
    <row r="159" spans="1:5">
      <c r="A159" s="5" t="s">
        <v>18</v>
      </c>
      <c r="B159" s="5" t="s">
        <v>558</v>
      </c>
      <c r="C159" s="5" t="s">
        <v>559</v>
      </c>
      <c r="D159" s="5" t="s">
        <v>560</v>
      </c>
      <c r="E159" s="5" t="s">
        <v>225</v>
      </c>
    </row>
  </sheetData>
  <phoneticPr fontId="20" type="noConversion"/>
  <conditionalFormatting sqref="A112:B151 D112:E151">
    <cfRule type="expression" dxfId="90" priority="1" stopIfTrue="1">
      <formula>$P112&lt;&gt;0</formula>
    </cfRule>
    <cfRule type="expression" dxfId="89" priority="2" stopIfTrue="1">
      <formula>$H112&lt;&gt;0</formula>
    </cfRule>
  </conditionalFormatting>
  <conditionalFormatting sqref="C112:C151">
    <cfRule type="expression" dxfId="88" priority="3" stopIfTrue="1">
      <formula>$P153&lt;&gt;0</formula>
    </cfRule>
    <cfRule type="expression" dxfId="87" priority="4" stopIfTrue="1">
      <formula>$H153&lt;&gt;0</formula>
    </cfRule>
  </conditionalFormatting>
  <conditionalFormatting sqref="C152:D155 A2:E111 A152:B159 E152:E159">
    <cfRule type="expression" dxfId="86" priority="5" stopIfTrue="1">
      <formula>$R2&lt;&gt;0</formula>
    </cfRule>
    <cfRule type="expression" dxfId="85" priority="6" stopIfTrue="1">
      <formula>$J2&lt;&gt;0</formula>
    </cfRule>
  </conditionalFormatting>
  <conditionalFormatting sqref="C156:D159">
    <cfRule type="expression" dxfId="84" priority="7" stopIfTrue="1">
      <formula>$R152&lt;&gt;0</formula>
    </cfRule>
    <cfRule type="expression" dxfId="83" priority="8" stopIfTrue="1">
      <formula>$J152&lt;&gt;0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4"/>
  <dimension ref="A1:AL24"/>
  <sheetViews>
    <sheetView workbookViewId="0">
      <selection activeCell="E26" sqref="E26"/>
    </sheetView>
  </sheetViews>
  <sheetFormatPr defaultRowHeight="9"/>
  <cols>
    <col min="1" max="1" width="4.42578125" style="6" bestFit="1" customWidth="1"/>
    <col min="2" max="2" width="13.28515625" style="6" customWidth="1"/>
    <col min="3" max="3" width="5" style="6" bestFit="1" customWidth="1"/>
    <col min="4" max="4" width="8.28515625" style="6" bestFit="1" customWidth="1"/>
    <col min="5" max="5" width="6.7109375" style="6" bestFit="1" customWidth="1"/>
    <col min="6" max="6" width="11.42578125" style="6" bestFit="1" customWidth="1"/>
    <col min="7" max="7" width="5.42578125" style="6" bestFit="1" customWidth="1"/>
    <col min="8" max="8" width="2.42578125" style="6" bestFit="1" customWidth="1"/>
    <col min="9" max="10" width="2.7109375" style="6" bestFit="1" customWidth="1"/>
    <col min="11" max="12" width="4.85546875" style="11" bestFit="1" customWidth="1"/>
    <col min="13" max="13" width="5" style="13" hidden="1" customWidth="1"/>
    <col min="14" max="14" width="2.28515625" style="6" hidden="1" customWidth="1"/>
    <col min="15" max="16" width="2.5703125" style="6" hidden="1" customWidth="1"/>
    <col min="17" max="17" width="4.5703125" style="11" hidden="1" customWidth="1"/>
    <col min="18" max="18" width="4.85546875" style="11" hidden="1" customWidth="1"/>
    <col min="19" max="19" width="4.5703125" style="11" hidden="1" customWidth="1"/>
    <col min="20" max="20" width="4.85546875" style="11" hidden="1" customWidth="1"/>
    <col min="21" max="21" width="4.42578125" style="13" hidden="1" customWidth="1"/>
    <col min="22" max="22" width="2.28515625" style="6" hidden="1" customWidth="1"/>
    <col min="23" max="24" width="2.5703125" style="6" hidden="1" customWidth="1"/>
    <col min="25" max="26" width="4.5703125" style="11" hidden="1" customWidth="1"/>
    <col min="27" max="27" width="4.85546875" style="11" hidden="1" customWidth="1"/>
    <col min="28" max="28" width="5.42578125" style="11" hidden="1" customWidth="1"/>
    <col min="29" max="29" width="5.7109375" style="11" hidden="1" customWidth="1"/>
    <col min="30" max="30" width="4.85546875" style="13" bestFit="1" customWidth="1"/>
    <col min="31" max="31" width="4.85546875" style="11" hidden="1" customWidth="1"/>
    <col min="32" max="32" width="4.42578125" style="11" hidden="1" customWidth="1"/>
    <col min="33" max="33" width="4.5703125" style="11" hidden="1" customWidth="1"/>
    <col min="34" max="34" width="5.140625" style="11" hidden="1" customWidth="1"/>
    <col min="35" max="35" width="5.5703125" style="11" hidden="1" customWidth="1"/>
    <col min="36" max="36" width="10.140625" style="6" hidden="1" customWidth="1"/>
    <col min="37" max="37" width="5.5703125" style="6" hidden="1" customWidth="1"/>
    <col min="38" max="16384" width="9.140625" style="6"/>
  </cols>
  <sheetData>
    <row r="1" spans="1:38" ht="26.25">
      <c r="A1" s="23" t="s">
        <v>610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30"/>
    </row>
    <row r="2" spans="1:38" s="10" customFormat="1" ht="27" customHeight="1">
      <c r="A2" s="7" t="s">
        <v>191</v>
      </c>
      <c r="B2" s="7" t="s">
        <v>187</v>
      </c>
      <c r="C2" s="7" t="s">
        <v>561</v>
      </c>
      <c r="D2" s="7" t="s">
        <v>562</v>
      </c>
      <c r="E2" s="7" t="s">
        <v>563</v>
      </c>
      <c r="F2" s="7" t="s">
        <v>564</v>
      </c>
      <c r="G2" s="7" t="s">
        <v>565</v>
      </c>
      <c r="H2" s="7" t="s">
        <v>389</v>
      </c>
      <c r="I2" s="7" t="s">
        <v>427</v>
      </c>
      <c r="J2" s="7" t="s">
        <v>407</v>
      </c>
      <c r="K2" s="7" t="s">
        <v>566</v>
      </c>
      <c r="L2" s="7" t="s">
        <v>567</v>
      </c>
      <c r="M2" s="8" t="s">
        <v>568</v>
      </c>
      <c r="N2" s="7" t="s">
        <v>314</v>
      </c>
      <c r="O2" s="7" t="s">
        <v>347</v>
      </c>
      <c r="P2" s="7" t="s">
        <v>308</v>
      </c>
      <c r="Q2" s="7" t="s">
        <v>569</v>
      </c>
      <c r="R2" s="7" t="s">
        <v>570</v>
      </c>
      <c r="S2" s="7" t="s">
        <v>571</v>
      </c>
      <c r="T2" s="7" t="s">
        <v>572</v>
      </c>
      <c r="U2" s="8" t="s">
        <v>573</v>
      </c>
      <c r="V2" s="7" t="s">
        <v>460</v>
      </c>
      <c r="W2" s="7" t="s">
        <v>463</v>
      </c>
      <c r="X2" s="7" t="s">
        <v>457</v>
      </c>
      <c r="Y2" s="7" t="s">
        <v>574</v>
      </c>
      <c r="Z2" s="7" t="s">
        <v>575</v>
      </c>
      <c r="AA2" s="7" t="s">
        <v>576</v>
      </c>
      <c r="AB2" s="7" t="s">
        <v>577</v>
      </c>
      <c r="AC2" s="7" t="s">
        <v>578</v>
      </c>
      <c r="AD2" s="8" t="s">
        <v>579</v>
      </c>
      <c r="AE2" s="7" t="s">
        <v>580</v>
      </c>
      <c r="AF2" s="7" t="s">
        <v>581</v>
      </c>
      <c r="AG2" s="7" t="s">
        <v>573</v>
      </c>
      <c r="AH2" s="7" t="s">
        <v>582</v>
      </c>
      <c r="AI2" s="7" t="s">
        <v>583</v>
      </c>
      <c r="AJ2" s="9" t="s">
        <v>187</v>
      </c>
      <c r="AK2" s="9" t="s">
        <v>584</v>
      </c>
    </row>
    <row r="3" spans="1:38">
      <c r="A3" s="6" t="s">
        <v>8</v>
      </c>
      <c r="B3" s="6" t="s">
        <v>5</v>
      </c>
      <c r="C3" s="6" t="s">
        <v>587</v>
      </c>
      <c r="D3" s="6" t="s">
        <v>382</v>
      </c>
      <c r="E3" s="6" t="s">
        <v>383</v>
      </c>
      <c r="F3" s="6" t="s">
        <v>369</v>
      </c>
      <c r="G3" s="6" t="s">
        <v>370</v>
      </c>
      <c r="H3" s="6">
        <v>3</v>
      </c>
      <c r="I3" s="6">
        <v>2</v>
      </c>
      <c r="J3" s="6">
        <v>1</v>
      </c>
      <c r="K3" s="11">
        <f>SUM(H3:J3)</f>
        <v>6</v>
      </c>
      <c r="L3" s="12">
        <f>1/H3+1/I3+1/J3</f>
        <v>1.8333333333333333</v>
      </c>
      <c r="N3" s="6">
        <v>9</v>
      </c>
      <c r="O3" s="6">
        <v>9</v>
      </c>
      <c r="P3" s="6">
        <v>9</v>
      </c>
      <c r="Q3" s="11">
        <f>SUM(N3:P3)</f>
        <v>27</v>
      </c>
      <c r="R3" s="12">
        <f>1/N3+1/O3+1/P3</f>
        <v>0.33333333333333331</v>
      </c>
      <c r="S3" s="11">
        <f>SUM(N3:P3,H3:J3)</f>
        <v>33</v>
      </c>
      <c r="T3" s="12">
        <f>1/H3+1/I3+1/J3+1/N3+1/O3+1/P3</f>
        <v>2.1666666666666665</v>
      </c>
      <c r="V3" s="6">
        <v>9</v>
      </c>
      <c r="W3" s="6">
        <v>9</v>
      </c>
      <c r="X3" s="6">
        <v>9</v>
      </c>
      <c r="Y3" s="11">
        <f>SUM(V3:X3)</f>
        <v>27</v>
      </c>
      <c r="Z3" s="11">
        <f>SUM(V3:X3,N3:P3)</f>
        <v>54</v>
      </c>
      <c r="AA3" s="12">
        <f>1/N3+1/O3+1/P3+1/V3+1/W3+1/X3</f>
        <v>0.66666666666666674</v>
      </c>
      <c r="AB3" s="11">
        <f>SUM(V3:X3,N3:P3,H3:J3)</f>
        <v>60</v>
      </c>
      <c r="AC3" s="12">
        <f>1/H3+1/I3+1/J3+1/N3+1/O3+1/P3+1/V3+1/W3+1/X3</f>
        <v>2.5</v>
      </c>
      <c r="AD3" s="6" t="s">
        <v>588</v>
      </c>
      <c r="AE3" s="11">
        <f>COUNTIF(H3:J3,"=1")</f>
        <v>1</v>
      </c>
      <c r="AF3" s="11">
        <f>COUNTIF(M3,"*")</f>
        <v>0</v>
      </c>
      <c r="AG3" s="11">
        <f>COUNTIF(U3,"*")</f>
        <v>0</v>
      </c>
      <c r="AH3" s="11">
        <f>COUNTIF(AD3,"*1*")+COUNTIF(AD3,"*2*")+COUNTIF(AD3,"*3*")</f>
        <v>1</v>
      </c>
      <c r="AI3" s="11">
        <f>(2*COUNTIF(H3:J3,"=1"))+(2*COUNTIF(M3,"*"))+(4*COUNTIF(U3,"*"))+(8*COUNTIF(AD3,"*3*"))+(10*COUNTIF(AD3,"*2*"))+(15*COUNTIF(AD3,"*1*"))</f>
        <v>17</v>
      </c>
      <c r="AJ3" s="11" t="str">
        <f>B3</f>
        <v>El Camino Real</v>
      </c>
      <c r="AK3" s="11">
        <f>SUMIF(AJ$3:AJ$6,AJ3,AI$3:AI$6)</f>
        <v>27</v>
      </c>
    </row>
    <row r="4" spans="1:38">
      <c r="A4" s="6" t="s">
        <v>8</v>
      </c>
      <c r="B4" s="6" t="s">
        <v>26</v>
      </c>
      <c r="C4" s="6" t="s">
        <v>585</v>
      </c>
      <c r="D4" s="6" t="s">
        <v>208</v>
      </c>
      <c r="E4" s="6" t="s">
        <v>209</v>
      </c>
      <c r="F4" s="6" t="s">
        <v>214</v>
      </c>
      <c r="G4" s="6" t="s">
        <v>215</v>
      </c>
      <c r="H4" s="6">
        <v>1</v>
      </c>
      <c r="I4" s="6">
        <v>3</v>
      </c>
      <c r="J4" s="6">
        <v>2</v>
      </c>
      <c r="K4" s="11">
        <f>SUM(H4:J4)</f>
        <v>6</v>
      </c>
      <c r="L4" s="12">
        <f>1/H4+1/I4+1/J4</f>
        <v>1.8333333333333333</v>
      </c>
      <c r="N4" s="6">
        <v>9</v>
      </c>
      <c r="O4" s="6">
        <v>9</v>
      </c>
      <c r="P4" s="6">
        <v>9</v>
      </c>
      <c r="Q4" s="11">
        <f>SUM(N4:P4)</f>
        <v>27</v>
      </c>
      <c r="R4" s="12">
        <f>1/N4+1/O4+1/P4</f>
        <v>0.33333333333333331</v>
      </c>
      <c r="S4" s="11">
        <f>SUM(N4:P4,H4:J4)</f>
        <v>33</v>
      </c>
      <c r="T4" s="12">
        <f>1/H4+1/I4+1/J4+1/N4+1/O4+1/P4</f>
        <v>2.1666666666666665</v>
      </c>
      <c r="V4" s="6">
        <v>9</v>
      </c>
      <c r="W4" s="6">
        <v>9</v>
      </c>
      <c r="X4" s="6">
        <v>9</v>
      </c>
      <c r="Y4" s="11">
        <f>SUM(V4:X4)</f>
        <v>27</v>
      </c>
      <c r="Z4" s="11">
        <f>SUM(V4:X4,N4:P4)</f>
        <v>54</v>
      </c>
      <c r="AA4" s="12">
        <f>1/N4+1/O4+1/P4+1/V4+1/W4+1/X4</f>
        <v>0.66666666666666674</v>
      </c>
      <c r="AB4" s="11">
        <f>SUM(V4:X4,N4:P4,H4:J4)</f>
        <v>60</v>
      </c>
      <c r="AC4" s="12">
        <f>1/H4+1/I4+1/J4+1/N4+1/O4+1/P4+1/V4+1/W4+1/X4</f>
        <v>2.5</v>
      </c>
      <c r="AD4" s="6" t="s">
        <v>586</v>
      </c>
      <c r="AE4" s="11">
        <f>COUNTIF(H4:J4,"=1")</f>
        <v>1</v>
      </c>
      <c r="AF4" s="11">
        <f>COUNTIF(M4,"*")</f>
        <v>0</v>
      </c>
      <c r="AG4" s="11">
        <f>COUNTIF(U4,"*")</f>
        <v>0</v>
      </c>
      <c r="AH4" s="11">
        <f>COUNTIF(AD4,"*1*")+COUNTIF(AD4,"*2*")+COUNTIF(AD4,"*3*")</f>
        <v>1</v>
      </c>
      <c r="AI4" s="11">
        <f>(2*COUNTIF(H4:J4,"=1"))+(2*COUNTIF(M4,"*"))+(4*COUNTIF(U4,"*"))+(8*COUNTIF(AD4,"*3*"))+(10*COUNTIF(AD4,"*2*"))+(15*COUNTIF(AD4,"*1*"))</f>
        <v>12</v>
      </c>
      <c r="AJ4" s="11" t="str">
        <f>B4</f>
        <v>Citrus Valley</v>
      </c>
      <c r="AK4" s="11">
        <f>SUMIF(AJ$3:AJ$6,AJ4,AI$3:AI$6)</f>
        <v>12</v>
      </c>
    </row>
    <row r="5" spans="1:38">
      <c r="A5" s="6" t="s">
        <v>8</v>
      </c>
      <c r="B5" s="6" t="s">
        <v>5</v>
      </c>
      <c r="C5" s="6" t="s">
        <v>589</v>
      </c>
      <c r="D5" s="6" t="s">
        <v>377</v>
      </c>
      <c r="E5" s="6" t="s">
        <v>378</v>
      </c>
      <c r="F5" s="6" t="s">
        <v>385</v>
      </c>
      <c r="G5" s="6" t="s">
        <v>386</v>
      </c>
      <c r="H5" s="6">
        <v>2</v>
      </c>
      <c r="I5" s="6">
        <v>4</v>
      </c>
      <c r="J5" s="6">
        <v>3</v>
      </c>
      <c r="K5" s="11">
        <f>SUM(H5:J5)</f>
        <v>9</v>
      </c>
      <c r="L5" s="12">
        <f>1/H5+1/I5+1/J5</f>
        <v>1.0833333333333333</v>
      </c>
      <c r="N5" s="6">
        <v>9</v>
      </c>
      <c r="O5" s="6">
        <v>9</v>
      </c>
      <c r="P5" s="6">
        <v>9</v>
      </c>
      <c r="Q5" s="11">
        <f>SUM(N5:P5)</f>
        <v>27</v>
      </c>
      <c r="R5" s="12">
        <f>1/N5+1/O5+1/P5</f>
        <v>0.33333333333333331</v>
      </c>
      <c r="S5" s="11">
        <f>SUM(N5:P5,H5:J5)</f>
        <v>36</v>
      </c>
      <c r="T5" s="12">
        <f>1/H5+1/I5+1/J5+1/N5+1/O5+1/P5</f>
        <v>1.4166666666666667</v>
      </c>
      <c r="V5" s="6">
        <v>9</v>
      </c>
      <c r="W5" s="6">
        <v>9</v>
      </c>
      <c r="X5" s="6">
        <v>9</v>
      </c>
      <c r="Y5" s="11">
        <f>SUM(V5:X5)</f>
        <v>27</v>
      </c>
      <c r="Z5" s="11">
        <f>SUM(V5:X5,N5:P5)</f>
        <v>54</v>
      </c>
      <c r="AA5" s="12">
        <f>1/N5+1/O5+1/P5+1/V5+1/W5+1/X5</f>
        <v>0.66666666666666674</v>
      </c>
      <c r="AB5" s="11">
        <f>SUM(V5:X5,N5:P5,H5:J5)</f>
        <v>63</v>
      </c>
      <c r="AC5" s="12">
        <f>1/H5+1/I5+1/J5+1/N5+1/O5+1/P5+1/V5+1/W5+1/X5</f>
        <v>1.7500000000000002</v>
      </c>
      <c r="AD5" s="6" t="s">
        <v>590</v>
      </c>
      <c r="AE5" s="11">
        <f>COUNTIF(H5:J5,"=1")</f>
        <v>0</v>
      </c>
      <c r="AF5" s="11">
        <f>COUNTIF(M5,"*")</f>
        <v>0</v>
      </c>
      <c r="AG5" s="11">
        <f>COUNTIF(U5,"*")</f>
        <v>0</v>
      </c>
      <c r="AH5" s="11">
        <f>COUNTIF(AD5,"*1*")+COUNTIF(AD5,"*2*")+COUNTIF(AD5,"*3*")</f>
        <v>1</v>
      </c>
      <c r="AI5" s="11">
        <f>(2*COUNTIF(H5:J5,"=1"))+(2*COUNTIF(M5,"*"))+(4*COUNTIF(U5,"*"))+(8*COUNTIF(AD5,"*3*"))+(10*COUNTIF(AD5,"*2*"))+(15*COUNTIF(AD5,"*1*"))</f>
        <v>8</v>
      </c>
      <c r="AJ5" s="11" t="str">
        <f>B5</f>
        <v>El Camino Real</v>
      </c>
      <c r="AK5" s="11">
        <f>SUMIF(AJ$3:AJ$6,AJ5,AI$3:AI$6)</f>
        <v>27</v>
      </c>
    </row>
    <row r="6" spans="1:38">
      <c r="A6" s="6" t="s">
        <v>8</v>
      </c>
      <c r="B6" s="6" t="s">
        <v>5</v>
      </c>
      <c r="C6" s="6" t="s">
        <v>591</v>
      </c>
      <c r="D6" s="6" t="s">
        <v>374</v>
      </c>
      <c r="E6" s="6" t="s">
        <v>375</v>
      </c>
      <c r="F6" s="6" t="s">
        <v>363</v>
      </c>
      <c r="G6" s="6" t="s">
        <v>364</v>
      </c>
      <c r="H6" s="6">
        <v>4</v>
      </c>
      <c r="I6" s="6">
        <v>1</v>
      </c>
      <c r="J6" s="6">
        <v>4</v>
      </c>
      <c r="K6" s="11">
        <f>SUM(H6:J6)</f>
        <v>9</v>
      </c>
      <c r="L6" s="12">
        <f>1/H6+1/I6+1/J6</f>
        <v>1.5</v>
      </c>
      <c r="N6" s="6">
        <v>9</v>
      </c>
      <c r="O6" s="6">
        <v>9</v>
      </c>
      <c r="P6" s="6">
        <v>9</v>
      </c>
      <c r="Q6" s="11">
        <f>SUM(N6:P6)</f>
        <v>27</v>
      </c>
      <c r="R6" s="12">
        <f>1/N6+1/O6+1/P6</f>
        <v>0.33333333333333331</v>
      </c>
      <c r="S6" s="11">
        <f>SUM(N6:P6,H6:J6)</f>
        <v>36</v>
      </c>
      <c r="T6" s="12">
        <f>1/H6+1/I6+1/J6+1/N6+1/O6+1/P6</f>
        <v>1.8333333333333335</v>
      </c>
      <c r="V6" s="6">
        <v>9</v>
      </c>
      <c r="W6" s="6">
        <v>9</v>
      </c>
      <c r="X6" s="6">
        <v>9</v>
      </c>
      <c r="Y6" s="11">
        <f>SUM(V6:X6)</f>
        <v>27</v>
      </c>
      <c r="Z6" s="11">
        <f>SUM(V6:X6,N6:P6)</f>
        <v>54</v>
      </c>
      <c r="AA6" s="12">
        <f>1/N6+1/O6+1/P6+1/V6+1/W6+1/X6</f>
        <v>0.66666666666666674</v>
      </c>
      <c r="AB6" s="11">
        <f>SUM(V6:X6,N6:P6,H6:J6)</f>
        <v>63</v>
      </c>
      <c r="AC6" s="12">
        <f>1/H6+1/I6+1/J6+1/N6+1/O6+1/P6+1/V6+1/W6+1/X6</f>
        <v>2.166666666666667</v>
      </c>
      <c r="AD6" s="6" t="s">
        <v>592</v>
      </c>
      <c r="AE6" s="11">
        <f>COUNTIF(H6:J6,"=1")</f>
        <v>1</v>
      </c>
      <c r="AF6" s="11">
        <f>COUNTIF(M6,"*")</f>
        <v>0</v>
      </c>
      <c r="AG6" s="11">
        <f>COUNTIF(U6,"*")</f>
        <v>0</v>
      </c>
      <c r="AH6" s="11">
        <f>COUNTIF(AD6,"*1*")+COUNTIF(AD6,"*2*")+COUNTIF(AD6,"*3*")</f>
        <v>0</v>
      </c>
      <c r="AI6" s="11">
        <f>(2*COUNTIF(H6:J6,"=1"))+(2*COUNTIF(M6,"*"))+(4*COUNTIF(U6,"*"))+(8*COUNTIF(AD6,"*3*"))+(10*COUNTIF(AD6,"*2*"))+(15*COUNTIF(AD6,"*1*"))</f>
        <v>2</v>
      </c>
      <c r="AJ6" s="11" t="str">
        <f>B6</f>
        <v>El Camino Real</v>
      </c>
      <c r="AK6" s="11">
        <f>SUMIF(AJ$3:AJ$6,AJ6,AI$3:AI$6)</f>
        <v>27</v>
      </c>
    </row>
    <row r="10" spans="1:38">
      <c r="A10" s="6" t="s">
        <v>631</v>
      </c>
    </row>
    <row r="15" spans="1:38">
      <c r="F15" s="11"/>
      <c r="G15" s="11"/>
      <c r="H15" s="13"/>
      <c r="K15" s="6"/>
      <c r="M15" s="11"/>
      <c r="N15" s="11"/>
      <c r="O15" s="11"/>
      <c r="P15" s="13"/>
      <c r="Q15" s="6"/>
      <c r="R15" s="6"/>
      <c r="S15" s="6"/>
      <c r="U15" s="11"/>
      <c r="V15" s="11"/>
      <c r="W15" s="11"/>
      <c r="X15" s="11"/>
      <c r="Y15" s="13"/>
      <c r="AD15" s="11"/>
      <c r="AE15" s="6"/>
      <c r="AF15" s="6"/>
      <c r="AG15" s="6"/>
      <c r="AH15" s="6"/>
      <c r="AI15" s="6"/>
    </row>
    <row r="16" spans="1:38">
      <c r="F16" s="11"/>
      <c r="G16" s="11"/>
      <c r="H16" s="13"/>
      <c r="K16" s="6"/>
      <c r="M16" s="11"/>
      <c r="N16" s="11"/>
      <c r="O16" s="11"/>
      <c r="P16" s="13"/>
      <c r="Q16" s="6"/>
      <c r="R16" s="6"/>
      <c r="S16" s="6"/>
      <c r="U16" s="11"/>
      <c r="V16" s="11"/>
      <c r="W16" s="11"/>
      <c r="X16" s="11"/>
      <c r="Y16" s="13"/>
      <c r="AD16" s="11"/>
      <c r="AE16" s="6"/>
      <c r="AF16" s="6"/>
      <c r="AG16" s="6"/>
      <c r="AH16" s="6"/>
      <c r="AI16" s="6"/>
    </row>
    <row r="17" spans="6:35">
      <c r="F17" s="11"/>
      <c r="G17" s="11"/>
      <c r="H17" s="13"/>
      <c r="K17" s="6"/>
      <c r="M17" s="11"/>
      <c r="N17" s="11"/>
      <c r="O17" s="11"/>
      <c r="P17" s="13"/>
      <c r="Q17" s="6"/>
      <c r="R17" s="6"/>
      <c r="S17" s="6"/>
      <c r="U17" s="11"/>
      <c r="V17" s="11"/>
      <c r="W17" s="11"/>
      <c r="X17" s="11"/>
      <c r="Y17" s="13"/>
      <c r="AD17" s="11"/>
      <c r="AE17" s="6"/>
      <c r="AF17" s="6"/>
      <c r="AG17" s="6"/>
      <c r="AH17" s="6"/>
      <c r="AI17" s="6"/>
    </row>
    <row r="18" spans="6:35">
      <c r="F18" s="11"/>
      <c r="G18" s="11"/>
      <c r="H18" s="13"/>
      <c r="K18" s="6"/>
      <c r="M18" s="11"/>
      <c r="N18" s="11"/>
      <c r="O18" s="11"/>
      <c r="P18" s="13"/>
      <c r="Q18" s="6"/>
      <c r="R18" s="6"/>
      <c r="S18" s="6"/>
      <c r="U18" s="11"/>
      <c r="V18" s="11"/>
      <c r="W18" s="11"/>
      <c r="X18" s="11"/>
      <c r="Y18" s="13"/>
      <c r="AD18" s="11"/>
      <c r="AE18" s="6"/>
      <c r="AF18" s="6"/>
      <c r="AG18" s="6"/>
      <c r="AH18" s="6"/>
      <c r="AI18" s="6"/>
    </row>
    <row r="19" spans="6:35">
      <c r="F19" s="11"/>
      <c r="G19" s="11"/>
      <c r="H19" s="13"/>
      <c r="K19" s="6"/>
      <c r="M19" s="11"/>
      <c r="N19" s="11"/>
      <c r="O19" s="11"/>
      <c r="P19" s="13"/>
      <c r="Q19" s="6"/>
      <c r="R19" s="6"/>
      <c r="S19" s="6"/>
      <c r="U19" s="11"/>
      <c r="V19" s="11"/>
      <c r="W19" s="11"/>
      <c r="X19" s="11"/>
      <c r="Y19" s="13"/>
      <c r="AD19" s="11"/>
      <c r="AE19" s="6"/>
      <c r="AF19" s="6"/>
      <c r="AG19" s="6"/>
      <c r="AH19" s="6"/>
      <c r="AI19" s="6"/>
    </row>
    <row r="20" spans="6:35">
      <c r="F20" s="11"/>
      <c r="G20" s="11"/>
      <c r="H20" s="13"/>
      <c r="K20" s="6"/>
      <c r="M20" s="11"/>
      <c r="N20" s="11"/>
      <c r="O20" s="11"/>
      <c r="P20" s="13"/>
      <c r="Q20" s="6"/>
      <c r="R20" s="6"/>
      <c r="S20" s="6"/>
      <c r="U20" s="11"/>
      <c r="V20" s="11"/>
      <c r="W20" s="11"/>
      <c r="X20" s="11"/>
      <c r="Y20" s="13"/>
      <c r="AD20" s="11"/>
      <c r="AE20" s="6"/>
      <c r="AF20" s="6"/>
      <c r="AG20" s="6"/>
      <c r="AH20" s="6"/>
      <c r="AI20" s="6"/>
    </row>
    <row r="21" spans="6:35">
      <c r="F21" s="11"/>
      <c r="G21" s="11"/>
      <c r="H21" s="13"/>
      <c r="K21" s="6"/>
      <c r="M21" s="11"/>
      <c r="N21" s="11"/>
      <c r="O21" s="11"/>
      <c r="P21" s="13"/>
      <c r="Q21" s="6"/>
      <c r="R21" s="6"/>
      <c r="S21" s="6"/>
      <c r="U21" s="11"/>
      <c r="V21" s="11"/>
      <c r="W21" s="11"/>
      <c r="X21" s="11"/>
      <c r="Y21" s="13"/>
      <c r="AD21" s="11"/>
      <c r="AE21" s="6"/>
      <c r="AF21" s="6"/>
      <c r="AG21" s="6"/>
      <c r="AH21" s="6"/>
      <c r="AI21" s="6"/>
    </row>
    <row r="22" spans="6:35">
      <c r="F22" s="11"/>
      <c r="G22" s="11"/>
      <c r="H22" s="13"/>
      <c r="K22" s="6"/>
      <c r="M22" s="11"/>
      <c r="N22" s="11"/>
      <c r="O22" s="11"/>
      <c r="P22" s="13"/>
      <c r="Q22" s="6"/>
      <c r="R22" s="6"/>
      <c r="S22" s="6"/>
      <c r="U22" s="11"/>
      <c r="V22" s="11"/>
      <c r="W22" s="11"/>
      <c r="X22" s="11"/>
      <c r="Y22" s="13"/>
      <c r="AD22" s="11"/>
      <c r="AE22" s="6"/>
      <c r="AF22" s="6"/>
      <c r="AG22" s="6"/>
      <c r="AH22" s="6"/>
      <c r="AI22" s="6"/>
    </row>
    <row r="23" spans="6:35">
      <c r="F23" s="11"/>
      <c r="G23" s="11"/>
      <c r="H23" s="13"/>
      <c r="K23" s="6"/>
      <c r="M23" s="11"/>
      <c r="N23" s="11"/>
      <c r="O23" s="11"/>
      <c r="P23" s="13"/>
      <c r="Q23" s="6"/>
      <c r="R23" s="6"/>
      <c r="S23" s="6"/>
      <c r="U23" s="11"/>
      <c r="V23" s="11"/>
      <c r="W23" s="11"/>
      <c r="X23" s="11"/>
      <c r="Y23" s="13"/>
      <c r="AD23" s="11"/>
      <c r="AE23" s="6"/>
      <c r="AF23" s="6"/>
      <c r="AG23" s="6"/>
      <c r="AH23" s="6"/>
      <c r="AI23" s="6"/>
    </row>
    <row r="24" spans="6:35">
      <c r="F24" s="11"/>
      <c r="G24" s="11"/>
      <c r="H24" s="13"/>
      <c r="K24" s="6"/>
      <c r="M24" s="11"/>
      <c r="N24" s="11"/>
      <c r="O24" s="11"/>
      <c r="P24" s="13"/>
      <c r="Q24" s="6"/>
      <c r="R24" s="6"/>
      <c r="S24" s="6"/>
      <c r="U24" s="11"/>
      <c r="V24" s="11"/>
      <c r="W24" s="11"/>
      <c r="X24" s="11"/>
      <c r="Y24" s="13"/>
      <c r="AD24" s="11"/>
      <c r="AE24" s="6"/>
      <c r="AF24" s="6"/>
      <c r="AG24" s="6"/>
      <c r="AH24" s="6"/>
      <c r="AI24" s="6"/>
    </row>
  </sheetData>
  <sheetProtection formatColumns="0" formatRows="0" insertColumns="0" insertRows="0" sort="0" autoFilter="0"/>
  <mergeCells count="1">
    <mergeCell ref="A1:AL1"/>
  </mergeCells>
  <phoneticPr fontId="20" type="noConversion"/>
  <conditionalFormatting sqref="H3:J14 H25:J65536 C15:E24 V3:X14 V25:X65536 Q15:S24 N3:P14 N25:P65536 I15:K24">
    <cfRule type="cellIs" dxfId="51" priority="1" stopIfTrue="1" operator="equal">
      <formula>9</formula>
    </cfRule>
  </conditionalFormatting>
  <conditionalFormatting sqref="A25:XFD65536 A3:A9 A11:A14 B3:AK14 AM3:XFD14 AL5:AL14 AL3">
    <cfRule type="expression" dxfId="50" priority="2" stopIfTrue="1">
      <formula>$U3&lt;&gt;0</formula>
    </cfRule>
    <cfRule type="expression" dxfId="49" priority="3" stopIfTrue="1">
      <formula>$M3&lt;&gt;0</formula>
    </cfRule>
  </conditionalFormatting>
  <conditionalFormatting sqref="A15:XFD24">
    <cfRule type="expression" dxfId="48" priority="12" stopIfTrue="1">
      <formula>$P15&lt;&gt;0</formula>
    </cfRule>
    <cfRule type="expression" dxfId="47" priority="13" stopIfTrue="1">
      <formula>$H15&lt;&gt;0</formula>
    </cfRule>
  </conditionalFormatting>
  <conditionalFormatting sqref="A10">
    <cfRule type="expression" dxfId="46" priority="25" stopIfTrue="1">
      <formula>$U4&lt;&gt;0</formula>
    </cfRule>
    <cfRule type="expression" dxfId="45" priority="26" stopIfTrue="1">
      <formula>$M4&lt;&gt;0</formula>
    </cfRule>
  </conditionalFormatting>
  <dataValidations count="1">
    <dataValidation type="whole" showErrorMessage="1" errorTitle="WTF!?" error="PHAILURE!_x000a__x000a_You have to enter a number between 1 and 9." sqref="V3:X6 H3:J6 N3:P6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3"/>
  <dimension ref="A1:AJ8"/>
  <sheetViews>
    <sheetView workbookViewId="0">
      <selection sqref="A1:AJ8"/>
    </sheetView>
  </sheetViews>
  <sheetFormatPr defaultRowHeight="9"/>
  <cols>
    <col min="1" max="1" width="4.42578125" style="6" bestFit="1" customWidth="1"/>
    <col min="2" max="2" width="7.28515625" style="6" bestFit="1" customWidth="1"/>
    <col min="3" max="3" width="4.28515625" style="6" bestFit="1" customWidth="1"/>
    <col min="4" max="4" width="6.5703125" style="6" bestFit="1" customWidth="1"/>
    <col min="5" max="5" width="5.7109375" style="6" bestFit="1" customWidth="1"/>
    <col min="6" max="6" width="2.42578125" style="6" bestFit="1" customWidth="1"/>
    <col min="7" max="8" width="2.7109375" style="6" bestFit="1" customWidth="1"/>
    <col min="9" max="10" width="4.85546875" style="11" bestFit="1" customWidth="1"/>
    <col min="11" max="11" width="5" style="13" hidden="1" customWidth="1"/>
    <col min="12" max="12" width="2.28515625" style="6" hidden="1" customWidth="1"/>
    <col min="13" max="14" width="2.5703125" style="6" hidden="1" customWidth="1"/>
    <col min="15" max="15" width="4.5703125" style="11" hidden="1" customWidth="1"/>
    <col min="16" max="16" width="4.85546875" style="11" hidden="1" customWidth="1"/>
    <col min="17" max="17" width="4.5703125" style="11" hidden="1" customWidth="1"/>
    <col min="18" max="18" width="4.85546875" style="11" hidden="1" customWidth="1"/>
    <col min="19" max="19" width="4.42578125" style="13" bestFit="1" customWidth="1"/>
    <col min="20" max="20" width="2.28515625" style="6" bestFit="1" customWidth="1"/>
    <col min="21" max="22" width="2.5703125" style="6" bestFit="1" customWidth="1"/>
    <col min="23" max="23" width="4.5703125" style="11" bestFit="1" customWidth="1"/>
    <col min="24" max="24" width="4.5703125" style="11" hidden="1" customWidth="1"/>
    <col min="25" max="25" width="4.85546875" style="11" hidden="1" customWidth="1"/>
    <col min="26" max="26" width="5.42578125" style="11" bestFit="1" customWidth="1"/>
    <col min="27" max="27" width="5.7109375" style="11" bestFit="1" customWidth="1"/>
    <col min="28" max="28" width="4.85546875" style="13" bestFit="1" customWidth="1"/>
    <col min="29" max="29" width="4.85546875" style="11" hidden="1" customWidth="1"/>
    <col min="30" max="30" width="4.42578125" style="11" hidden="1" customWidth="1"/>
    <col min="31" max="31" width="4.5703125" style="11" hidden="1" customWidth="1"/>
    <col min="32" max="32" width="5.140625" style="11" hidden="1" customWidth="1"/>
    <col min="33" max="33" width="5.5703125" style="11" hidden="1" customWidth="1"/>
    <col min="34" max="34" width="7.28515625" style="6" hidden="1" customWidth="1"/>
    <col min="35" max="35" width="5.5703125" style="6" hidden="1" customWidth="1"/>
    <col min="36" max="16384" width="9.140625" style="6"/>
  </cols>
  <sheetData>
    <row r="1" spans="1:36" ht="26.25">
      <c r="A1" s="23" t="s">
        <v>611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30"/>
    </row>
    <row r="2" spans="1:36" s="10" customFormat="1" ht="27" customHeight="1">
      <c r="A2" s="7" t="s">
        <v>191</v>
      </c>
      <c r="B2" s="7" t="s">
        <v>187</v>
      </c>
      <c r="C2" s="7" t="s">
        <v>561</v>
      </c>
      <c r="D2" s="7" t="s">
        <v>562</v>
      </c>
      <c r="E2" s="7" t="s">
        <v>563</v>
      </c>
      <c r="F2" s="7" t="s">
        <v>389</v>
      </c>
      <c r="G2" s="7" t="s">
        <v>427</v>
      </c>
      <c r="H2" s="7" t="s">
        <v>407</v>
      </c>
      <c r="I2" s="7" t="s">
        <v>566</v>
      </c>
      <c r="J2" s="7" t="s">
        <v>567</v>
      </c>
      <c r="K2" s="8" t="s">
        <v>568</v>
      </c>
      <c r="L2" s="7" t="s">
        <v>314</v>
      </c>
      <c r="M2" s="7" t="s">
        <v>347</v>
      </c>
      <c r="N2" s="7" t="s">
        <v>308</v>
      </c>
      <c r="O2" s="7" t="s">
        <v>569</v>
      </c>
      <c r="P2" s="7" t="s">
        <v>570</v>
      </c>
      <c r="Q2" s="7" t="s">
        <v>571</v>
      </c>
      <c r="R2" s="7" t="s">
        <v>572</v>
      </c>
      <c r="S2" s="8" t="s">
        <v>573</v>
      </c>
      <c r="T2" s="7" t="s">
        <v>460</v>
      </c>
      <c r="U2" s="7" t="s">
        <v>463</v>
      </c>
      <c r="V2" s="7" t="s">
        <v>457</v>
      </c>
      <c r="W2" s="7" t="s">
        <v>574</v>
      </c>
      <c r="X2" s="7" t="s">
        <v>575</v>
      </c>
      <c r="Y2" s="7" t="s">
        <v>576</v>
      </c>
      <c r="Z2" s="7" t="s">
        <v>577</v>
      </c>
      <c r="AA2" s="7" t="s">
        <v>578</v>
      </c>
      <c r="AB2" s="8" t="s">
        <v>579</v>
      </c>
      <c r="AC2" s="7" t="s">
        <v>580</v>
      </c>
      <c r="AD2" s="7" t="s">
        <v>581</v>
      </c>
      <c r="AE2" s="7" t="s">
        <v>573</v>
      </c>
      <c r="AF2" s="7" t="s">
        <v>582</v>
      </c>
      <c r="AG2" s="7" t="s">
        <v>583</v>
      </c>
      <c r="AH2" s="9" t="s">
        <v>187</v>
      </c>
      <c r="AI2" s="9" t="s">
        <v>584</v>
      </c>
    </row>
    <row r="3" spans="1:36">
      <c r="A3" s="6" t="s">
        <v>203</v>
      </c>
      <c r="B3" s="6" t="s">
        <v>136</v>
      </c>
      <c r="C3" s="6" t="s">
        <v>200</v>
      </c>
      <c r="D3" s="6" t="s">
        <v>201</v>
      </c>
      <c r="E3" s="6" t="s">
        <v>202</v>
      </c>
      <c r="F3" s="6">
        <v>3</v>
      </c>
      <c r="G3" s="6">
        <v>1</v>
      </c>
      <c r="H3" s="6">
        <v>1</v>
      </c>
      <c r="I3" s="11">
        <f>SUM(F3:H3)</f>
        <v>5</v>
      </c>
      <c r="J3" s="12">
        <f>1/F3+1/G3+1/H3</f>
        <v>2.333333333333333</v>
      </c>
      <c r="L3" s="6">
        <v>9</v>
      </c>
      <c r="M3" s="6">
        <v>9</v>
      </c>
      <c r="N3" s="6">
        <v>9</v>
      </c>
      <c r="O3" s="11">
        <f>SUM(L3:N3)</f>
        <v>27</v>
      </c>
      <c r="P3" s="12">
        <f>1/L3+1/M3+1/N3</f>
        <v>0.33333333333333331</v>
      </c>
      <c r="Q3" s="11">
        <f>SUM(L3:N3,F3:H3)</f>
        <v>32</v>
      </c>
      <c r="R3" s="12">
        <f>1/F3+1/G3+1/H3+1/L3+1/M3+1/N3</f>
        <v>2.6666666666666665</v>
      </c>
      <c r="S3" s="13" t="s">
        <v>603</v>
      </c>
      <c r="T3" s="6">
        <v>1</v>
      </c>
      <c r="U3" s="6">
        <v>1</v>
      </c>
      <c r="V3" s="6">
        <v>1</v>
      </c>
      <c r="W3" s="11">
        <f>SUM(T3:V3)</f>
        <v>3</v>
      </c>
      <c r="X3" s="11">
        <f>SUM(T3:V3,L3:N3)</f>
        <v>30</v>
      </c>
      <c r="Y3" s="12">
        <f>1/L3+1/M3+1/N3+1/T3+1/U3+1/V3</f>
        <v>3.333333333333333</v>
      </c>
      <c r="Z3" s="11">
        <f>SUM(T3:V3,F3:H3)</f>
        <v>8</v>
      </c>
      <c r="AA3" s="12">
        <f>1/F3+1/G3+1/H3+1/T3+1/U3+1/V3</f>
        <v>5.333333333333333</v>
      </c>
      <c r="AB3" s="13" t="s">
        <v>588</v>
      </c>
      <c r="AC3" s="11">
        <f t="shared" ref="AC3:AC8" si="0">COUNTIF(F3:H3,"=1")</f>
        <v>2</v>
      </c>
      <c r="AD3" s="11">
        <f t="shared" ref="AD3:AD8" si="1">COUNTIF(K3,"*")</f>
        <v>0</v>
      </c>
      <c r="AE3" s="11">
        <f t="shared" ref="AE3:AE8" si="2">COUNTIF(S3,"*")</f>
        <v>1</v>
      </c>
      <c r="AF3" s="11">
        <f>COUNTIF(AB3,"*1*")+COUNTIF(AB3,"*2*")+COUNTIF(AB3,"*3*")</f>
        <v>1</v>
      </c>
      <c r="AG3" s="11">
        <f t="shared" ref="AG3:AG8" si="3">(2*COUNTIF(F3:H3,"=1"))+(2*COUNTIF(K3,"*"))+(4*COUNTIF(S3,"*"))+(8*COUNTIF(AB3,"*3*"))+(10*COUNTIF(AB3,"*2*"))+(15*COUNTIF(AB3,"*1*"))</f>
        <v>23</v>
      </c>
      <c r="AH3" s="11" t="str">
        <f t="shared" ref="AH3:AH8" si="4">B3</f>
        <v>Cajon</v>
      </c>
      <c r="AI3" s="11">
        <f t="shared" ref="AI3:AI8" si="5">SUMIF(AH$3:AH$8,AH3,AG$3:AG$8)</f>
        <v>23</v>
      </c>
    </row>
    <row r="4" spans="1:36">
      <c r="A4" s="6" t="s">
        <v>203</v>
      </c>
      <c r="B4" s="6" t="s">
        <v>18</v>
      </c>
      <c r="C4" s="6" t="s">
        <v>522</v>
      </c>
      <c r="D4" s="6" t="s">
        <v>523</v>
      </c>
      <c r="E4" s="6" t="s">
        <v>524</v>
      </c>
      <c r="F4" s="6">
        <v>1</v>
      </c>
      <c r="G4" s="6">
        <v>2</v>
      </c>
      <c r="H4" s="6">
        <v>1</v>
      </c>
      <c r="I4" s="11">
        <f>SUM(F4:H4)</f>
        <v>4</v>
      </c>
      <c r="J4" s="12">
        <f>1/F4+1/G4+1/H4</f>
        <v>2.5</v>
      </c>
      <c r="L4" s="6">
        <v>9</v>
      </c>
      <c r="M4" s="6">
        <v>9</v>
      </c>
      <c r="N4" s="6">
        <v>9</v>
      </c>
      <c r="O4" s="11">
        <f>SUM(L4:N4)</f>
        <v>27</v>
      </c>
      <c r="P4" s="12">
        <f>1/L4+1/M4+1/N4</f>
        <v>0.33333333333333331</v>
      </c>
      <c r="Q4" s="11">
        <f>SUM(L4:N4,F4:H4)</f>
        <v>31</v>
      </c>
      <c r="R4" s="12">
        <f>1/F4+1/G4+1/H4+1/L4+1/M4+1/N4</f>
        <v>2.8333333333333335</v>
      </c>
      <c r="S4" s="13" t="s">
        <v>603</v>
      </c>
      <c r="T4" s="6">
        <v>3</v>
      </c>
      <c r="U4" s="6">
        <v>2</v>
      </c>
      <c r="V4" s="6">
        <v>2</v>
      </c>
      <c r="W4" s="11">
        <f>SUM(T4:V4)</f>
        <v>7</v>
      </c>
      <c r="X4" s="11">
        <f>SUM(T4:V4,L4:N4)</f>
        <v>34</v>
      </c>
      <c r="Y4" s="12">
        <f>1/L4+1/M4+1/N4+1/T4+1/U4+1/V4</f>
        <v>1.6666666666666665</v>
      </c>
      <c r="Z4" s="11">
        <f>SUM(T4:V4,F4:H4)</f>
        <v>11</v>
      </c>
      <c r="AA4" s="12">
        <f>1/F4+1/G4+1/H4+1/T4+1/U4+1/V4</f>
        <v>3.8333333333333335</v>
      </c>
      <c r="AB4" s="13" t="s">
        <v>586</v>
      </c>
      <c r="AC4" s="11">
        <f t="shared" si="0"/>
        <v>2</v>
      </c>
      <c r="AD4" s="11">
        <f t="shared" si="1"/>
        <v>0</v>
      </c>
      <c r="AE4" s="11">
        <f t="shared" si="2"/>
        <v>1</v>
      </c>
      <c r="AF4" s="11">
        <f>COUNTIF(AB4,"*1*")+COUNTIF(AB4,"*2*")+COUNTIF(AB4,"*3*")</f>
        <v>1</v>
      </c>
      <c r="AG4" s="11">
        <f t="shared" si="3"/>
        <v>18</v>
      </c>
      <c r="AH4" s="11" t="str">
        <f t="shared" si="4"/>
        <v>Yucaipa</v>
      </c>
      <c r="AI4" s="11">
        <f t="shared" si="5"/>
        <v>18</v>
      </c>
    </row>
    <row r="5" spans="1:36">
      <c r="A5" s="6" t="s">
        <v>203</v>
      </c>
      <c r="B5" s="6" t="s">
        <v>10</v>
      </c>
      <c r="C5" s="6" t="s">
        <v>300</v>
      </c>
      <c r="D5" s="6" t="s">
        <v>298</v>
      </c>
      <c r="E5" s="6" t="s">
        <v>301</v>
      </c>
      <c r="F5" s="6">
        <v>1</v>
      </c>
      <c r="G5" s="6">
        <v>1</v>
      </c>
      <c r="H5" s="6">
        <v>3</v>
      </c>
      <c r="I5" s="11">
        <f>SUM(F5:H5)</f>
        <v>5</v>
      </c>
      <c r="J5" s="12">
        <f>1/F5+1/G5+1/H5</f>
        <v>2.3333333333333335</v>
      </c>
      <c r="L5" s="6">
        <v>9</v>
      </c>
      <c r="M5" s="6">
        <v>9</v>
      </c>
      <c r="N5" s="6">
        <v>9</v>
      </c>
      <c r="O5" s="11">
        <f>SUM(L5:N5)</f>
        <v>27</v>
      </c>
      <c r="P5" s="12">
        <f>1/L5+1/M5+1/N5</f>
        <v>0.33333333333333331</v>
      </c>
      <c r="Q5" s="11">
        <f>SUM(L5:N5,F5:H5)</f>
        <v>32</v>
      </c>
      <c r="R5" s="12">
        <f>1/F5+1/G5+1/H5+1/L5+1/M5+1/N5</f>
        <v>2.666666666666667</v>
      </c>
      <c r="S5" s="13" t="s">
        <v>603</v>
      </c>
      <c r="T5" s="6">
        <v>2</v>
      </c>
      <c r="U5" s="6">
        <v>3</v>
      </c>
      <c r="V5" s="6">
        <v>3</v>
      </c>
      <c r="W5" s="11">
        <f>SUM(T5:V5)</f>
        <v>8</v>
      </c>
      <c r="X5" s="11">
        <f>SUM(T5:V5,L5:N5)</f>
        <v>35</v>
      </c>
      <c r="Y5" s="12">
        <f>1/L5+1/M5+1/N5+1/T5+1/U5+1/V5</f>
        <v>1.4999999999999998</v>
      </c>
      <c r="Z5" s="11">
        <f>SUM(T5:V5,F5:H5)</f>
        <v>13</v>
      </c>
      <c r="AA5" s="12">
        <f>1/F5+1/G5+1/H5+1/T5+1/U5+1/V5</f>
        <v>3.5000000000000004</v>
      </c>
      <c r="AB5" s="13" t="s">
        <v>590</v>
      </c>
      <c r="AC5" s="11">
        <f t="shared" si="0"/>
        <v>2</v>
      </c>
      <c r="AD5" s="11">
        <f t="shared" si="1"/>
        <v>0</v>
      </c>
      <c r="AE5" s="11">
        <f t="shared" si="2"/>
        <v>1</v>
      </c>
      <c r="AF5" s="11">
        <f>COUNTIF(AB5,"*1*")+2*COUNTIF(AB5,"*2*")+3*COUNTIF(AB5,"*3*")</f>
        <v>3</v>
      </c>
      <c r="AG5" s="11">
        <f t="shared" si="3"/>
        <v>16</v>
      </c>
      <c r="AH5" s="11" t="str">
        <f t="shared" si="4"/>
        <v>Claremont</v>
      </c>
      <c r="AI5" s="11">
        <f t="shared" si="5"/>
        <v>20</v>
      </c>
    </row>
    <row r="6" spans="1:36">
      <c r="A6" s="6" t="s">
        <v>203</v>
      </c>
      <c r="B6" s="6" t="s">
        <v>10</v>
      </c>
      <c r="C6" s="6" t="s">
        <v>326</v>
      </c>
      <c r="D6" s="6" t="s">
        <v>327</v>
      </c>
      <c r="E6" s="6" t="s">
        <v>328</v>
      </c>
      <c r="F6" s="6">
        <v>2</v>
      </c>
      <c r="G6" s="6">
        <v>2</v>
      </c>
      <c r="H6" s="6">
        <v>2</v>
      </c>
      <c r="I6" s="11">
        <f>SUM(F6:H6)</f>
        <v>6</v>
      </c>
      <c r="J6" s="12">
        <f>1/F6+1/G6+1/H6</f>
        <v>1.5</v>
      </c>
      <c r="L6" s="6">
        <v>9</v>
      </c>
      <c r="M6" s="6">
        <v>9</v>
      </c>
      <c r="N6" s="6">
        <v>9</v>
      </c>
      <c r="O6" s="11">
        <f>SUM(L6:N6)</f>
        <v>27</v>
      </c>
      <c r="P6" s="12">
        <f>1/L6+1/M6+1/N6</f>
        <v>0.33333333333333331</v>
      </c>
      <c r="Q6" s="11">
        <f>SUM(L6:N6,F6:H6)</f>
        <v>33</v>
      </c>
      <c r="R6" s="12">
        <f>1/F6+1/G6+1/H6+1/L6+1/M6+1/N6</f>
        <v>1.8333333333333335</v>
      </c>
      <c r="S6" s="13" t="s">
        <v>603</v>
      </c>
      <c r="T6" s="6">
        <v>4</v>
      </c>
      <c r="U6" s="6">
        <v>4</v>
      </c>
      <c r="V6" s="6">
        <v>4</v>
      </c>
      <c r="W6" s="11">
        <f>SUM(T6:V6)</f>
        <v>12</v>
      </c>
      <c r="X6" s="11">
        <f>SUM(T6:V6,L6:N6)</f>
        <v>39</v>
      </c>
      <c r="Y6" s="12">
        <f>1/L6+1/M6+1/N6+1/T6+1/U6+1/V6</f>
        <v>1.0833333333333333</v>
      </c>
      <c r="Z6" s="11">
        <f>SUM(T6:V6,F6:H6)</f>
        <v>18</v>
      </c>
      <c r="AA6" s="12">
        <f>1/F6+1/G6+1/H6+1/T6+1/U6+1/V6</f>
        <v>2.25</v>
      </c>
      <c r="AB6" s="13" t="s">
        <v>592</v>
      </c>
      <c r="AC6" s="11">
        <f t="shared" si="0"/>
        <v>0</v>
      </c>
      <c r="AD6" s="11">
        <f t="shared" si="1"/>
        <v>0</v>
      </c>
      <c r="AE6" s="11">
        <f t="shared" si="2"/>
        <v>1</v>
      </c>
      <c r="AF6" s="11">
        <f>COUNTIF(AB6,"*1*")+COUNTIF(AB6,"*2*")+COUNTIF(AB6,"*3*")</f>
        <v>0</v>
      </c>
      <c r="AG6" s="11">
        <f t="shared" si="3"/>
        <v>4</v>
      </c>
      <c r="AH6" s="11" t="str">
        <f t="shared" si="4"/>
        <v>Claremont</v>
      </c>
      <c r="AI6" s="11">
        <f t="shared" si="5"/>
        <v>20</v>
      </c>
    </row>
    <row r="7" spans="1:36">
      <c r="A7" s="6" t="s">
        <v>203</v>
      </c>
      <c r="B7" s="6" t="s">
        <v>10</v>
      </c>
      <c r="C7" s="6" t="s">
        <v>317</v>
      </c>
      <c r="D7" s="6" t="s">
        <v>318</v>
      </c>
      <c r="E7" s="6" t="s">
        <v>319</v>
      </c>
      <c r="F7" s="6">
        <v>2</v>
      </c>
      <c r="G7" s="6">
        <v>3</v>
      </c>
      <c r="H7" s="6">
        <v>2</v>
      </c>
      <c r="I7" s="11">
        <f>SUM(F7:H7)</f>
        <v>7</v>
      </c>
      <c r="J7" s="12">
        <f>1/F7+1/G7+1/H7</f>
        <v>1.3333333333333333</v>
      </c>
      <c r="L7" s="6">
        <v>9</v>
      </c>
      <c r="M7" s="6">
        <v>9</v>
      </c>
      <c r="N7" s="6">
        <v>9</v>
      </c>
      <c r="O7" s="11">
        <f>SUM(L7:N7)</f>
        <v>27</v>
      </c>
      <c r="P7" s="12">
        <f>1/L7+1/M7+1/N7</f>
        <v>0.33333333333333331</v>
      </c>
      <c r="Q7" s="11">
        <f>SUM(L7:N7,F7:H7)</f>
        <v>34</v>
      </c>
      <c r="R7" s="12">
        <f>1/F7+1/G7+1/H7+1/L7+1/M7+1/N7</f>
        <v>1.6666666666666667</v>
      </c>
      <c r="T7" s="6">
        <v>9</v>
      </c>
      <c r="U7" s="6">
        <v>9</v>
      </c>
      <c r="V7" s="6">
        <v>9</v>
      </c>
      <c r="W7" s="11">
        <f>SUM(T7:V7)</f>
        <v>27</v>
      </c>
      <c r="X7" s="11">
        <f>SUM(T7:V7,L7:N7)</f>
        <v>54</v>
      </c>
      <c r="Y7" s="12">
        <f>1/L7+1/M7+1/N7+1/T7+1/U7+1/V7</f>
        <v>0.66666666666666674</v>
      </c>
      <c r="Z7" s="11">
        <f>SUM(T7:V7,F7:H7)</f>
        <v>34</v>
      </c>
      <c r="AA7" s="12">
        <f>1/F7+1/G7+1/H7+1/T7+1/U7+1/V7</f>
        <v>1.6666666666666667</v>
      </c>
      <c r="AC7" s="11">
        <f t="shared" si="0"/>
        <v>0</v>
      </c>
      <c r="AD7" s="11">
        <f t="shared" si="1"/>
        <v>0</v>
      </c>
      <c r="AE7" s="11">
        <f t="shared" si="2"/>
        <v>0</v>
      </c>
      <c r="AF7" s="11">
        <f>COUNTIF(AB7,"*1*")+COUNTIF(AB7,"*2*")+COUNTIF(AB7,"*3*")</f>
        <v>0</v>
      </c>
      <c r="AG7" s="11">
        <f t="shared" si="3"/>
        <v>0</v>
      </c>
      <c r="AH7" s="11" t="str">
        <f t="shared" si="4"/>
        <v>Claremont</v>
      </c>
      <c r="AI7" s="11">
        <f t="shared" si="5"/>
        <v>20</v>
      </c>
    </row>
    <row r="8" spans="1:36">
      <c r="A8" s="6" t="s">
        <v>203</v>
      </c>
      <c r="B8" s="6" t="s">
        <v>10</v>
      </c>
      <c r="C8" s="6" t="s">
        <v>302</v>
      </c>
      <c r="D8" s="6" t="s">
        <v>303</v>
      </c>
      <c r="E8" s="6" t="s">
        <v>304</v>
      </c>
      <c r="F8" s="6">
        <v>3</v>
      </c>
      <c r="G8" s="6">
        <v>3</v>
      </c>
      <c r="H8" s="6">
        <v>3</v>
      </c>
      <c r="I8" s="11">
        <f>SUM(F8:H8)</f>
        <v>9</v>
      </c>
      <c r="J8" s="12">
        <f>1/F8+1/G8+1/H8</f>
        <v>1</v>
      </c>
      <c r="L8" s="6">
        <v>9</v>
      </c>
      <c r="M8" s="6">
        <v>9</v>
      </c>
      <c r="N8" s="6">
        <v>9</v>
      </c>
      <c r="O8" s="11">
        <f>SUM(L8:N8)</f>
        <v>27</v>
      </c>
      <c r="P8" s="12">
        <f>1/L8+1/M8+1/N8</f>
        <v>0.33333333333333331</v>
      </c>
      <c r="Q8" s="11">
        <f>SUM(L8:N8,F8:H8)</f>
        <v>36</v>
      </c>
      <c r="R8" s="12">
        <f>1/F8+1/G8+1/H8+1/L8+1/M8+1/N8</f>
        <v>1.3333333333333335</v>
      </c>
      <c r="T8" s="6">
        <v>9</v>
      </c>
      <c r="U8" s="6">
        <v>9</v>
      </c>
      <c r="V8" s="6">
        <v>9</v>
      </c>
      <c r="W8" s="11">
        <f>SUM(T8:V8)</f>
        <v>27</v>
      </c>
      <c r="X8" s="11">
        <f>SUM(T8:V8,L8:N8)</f>
        <v>54</v>
      </c>
      <c r="Y8" s="12">
        <f>1/L8+1/M8+1/N8+1/T8+1/U8+1/V8</f>
        <v>0.66666666666666674</v>
      </c>
      <c r="Z8" s="11">
        <f>SUM(T8:V8,F8:H8)</f>
        <v>36</v>
      </c>
      <c r="AA8" s="12">
        <f>1/F8+1/G8+1/H8+1/T8+1/U8+1/V8</f>
        <v>1.3333333333333335</v>
      </c>
      <c r="AC8" s="11">
        <f t="shared" si="0"/>
        <v>0</v>
      </c>
      <c r="AD8" s="11">
        <f t="shared" si="1"/>
        <v>0</v>
      </c>
      <c r="AE8" s="11">
        <f t="shared" si="2"/>
        <v>0</v>
      </c>
      <c r="AF8" s="11">
        <f>COUNTIF(AB8,"*1*")+COUNTIF(AB8,"*2*")+COUNTIF(AB8,"*3*")</f>
        <v>0</v>
      </c>
      <c r="AG8" s="11">
        <f t="shared" si="3"/>
        <v>0</v>
      </c>
      <c r="AH8" s="11" t="str">
        <f t="shared" si="4"/>
        <v>Claremont</v>
      </c>
      <c r="AI8" s="11">
        <f t="shared" si="5"/>
        <v>20</v>
      </c>
    </row>
  </sheetData>
  <sheetProtection formatColumns="0" formatRows="0" insertColumns="0" insertRows="0" sort="0" autoFilter="0"/>
  <sortState ref="A3:AA8">
    <sortCondition ref="Z3"/>
  </sortState>
  <mergeCells count="1">
    <mergeCell ref="A1:AJ1"/>
  </mergeCells>
  <phoneticPr fontId="20" type="noConversion"/>
  <conditionalFormatting sqref="L3:N65520 T3:V65520 F3:H65520">
    <cfRule type="cellIs" dxfId="82" priority="1" stopIfTrue="1" operator="equal">
      <formula>9</formula>
    </cfRule>
  </conditionalFormatting>
  <conditionalFormatting sqref="A3:IV65520">
    <cfRule type="expression" dxfId="81" priority="2" stopIfTrue="1">
      <formula>$S3&lt;&gt;0</formula>
    </cfRule>
    <cfRule type="expression" dxfId="80" priority="3" stopIfTrue="1">
      <formula>$K3&lt;&gt;0</formula>
    </cfRule>
  </conditionalFormatting>
  <dataValidations count="1">
    <dataValidation type="whole" showErrorMessage="1" errorTitle="WTF!?" error="PHAILURE!_x000a__x000a_You have to enter a number between 1 and 9." sqref="T3:V8 F3:H8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7"/>
  <dimension ref="A1:AL6"/>
  <sheetViews>
    <sheetView workbookViewId="0">
      <selection sqref="A1:AL6"/>
    </sheetView>
  </sheetViews>
  <sheetFormatPr defaultRowHeight="9"/>
  <cols>
    <col min="1" max="1" width="4.42578125" style="6" bestFit="1" customWidth="1"/>
    <col min="2" max="2" width="10.140625" style="6" bestFit="1" customWidth="1"/>
    <col min="3" max="3" width="4.28515625" style="6" bestFit="1" customWidth="1"/>
    <col min="4" max="4" width="6.7109375" style="6" bestFit="1" customWidth="1"/>
    <col min="5" max="5" width="6.140625" style="6" bestFit="1" customWidth="1"/>
    <col min="6" max="6" width="2.42578125" style="6" bestFit="1" customWidth="1"/>
    <col min="7" max="8" width="2.7109375" style="6" bestFit="1" customWidth="1"/>
    <col min="9" max="10" width="4.85546875" style="11" bestFit="1" customWidth="1"/>
    <col min="11" max="11" width="5" style="13" hidden="1" customWidth="1"/>
    <col min="12" max="12" width="2.28515625" style="6" hidden="1" customWidth="1"/>
    <col min="13" max="14" width="2.5703125" style="6" hidden="1" customWidth="1"/>
    <col min="15" max="15" width="4.5703125" style="11" hidden="1" customWidth="1"/>
    <col min="16" max="16" width="4.85546875" style="11" hidden="1" customWidth="1"/>
    <col min="17" max="17" width="4.5703125" style="11" hidden="1" customWidth="1"/>
    <col min="18" max="18" width="4.85546875" style="11" hidden="1" customWidth="1"/>
    <col min="19" max="19" width="4.42578125" style="13" hidden="1" customWidth="1"/>
    <col min="20" max="20" width="2.28515625" style="6" hidden="1" customWidth="1"/>
    <col min="21" max="22" width="2.5703125" style="6" hidden="1" customWidth="1"/>
    <col min="23" max="24" width="4.5703125" style="11" hidden="1" customWidth="1"/>
    <col min="25" max="25" width="4.85546875" style="11" hidden="1" customWidth="1"/>
    <col min="26" max="26" width="5.42578125" style="11" hidden="1" customWidth="1"/>
    <col min="27" max="27" width="5.7109375" style="11" hidden="1" customWidth="1"/>
    <col min="28" max="28" width="4.85546875" style="13" bestFit="1" customWidth="1"/>
    <col min="29" max="29" width="4.85546875" style="11" hidden="1" customWidth="1"/>
    <col min="30" max="30" width="4.42578125" style="11" hidden="1" customWidth="1"/>
    <col min="31" max="31" width="4.5703125" style="11" hidden="1" customWidth="1"/>
    <col min="32" max="32" width="5.140625" style="11" hidden="1" customWidth="1"/>
    <col min="33" max="33" width="5.5703125" style="11" hidden="1" customWidth="1"/>
    <col min="34" max="34" width="10.140625" style="6" hidden="1" customWidth="1"/>
    <col min="35" max="35" width="5.5703125" style="6" hidden="1" customWidth="1"/>
    <col min="36" max="16384" width="9.140625" style="6"/>
  </cols>
  <sheetData>
    <row r="1" spans="1:38" ht="26.25">
      <c r="A1" s="23" t="s">
        <v>612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30"/>
      <c r="AK1" s="30"/>
      <c r="AL1" s="30"/>
    </row>
    <row r="2" spans="1:38" s="10" customFormat="1" ht="27" customHeight="1">
      <c r="A2" s="7" t="s">
        <v>191</v>
      </c>
      <c r="B2" s="7" t="s">
        <v>187</v>
      </c>
      <c r="C2" s="7" t="s">
        <v>561</v>
      </c>
      <c r="D2" s="7" t="s">
        <v>562</v>
      </c>
      <c r="E2" s="7" t="s">
        <v>563</v>
      </c>
      <c r="F2" s="7" t="s">
        <v>389</v>
      </c>
      <c r="G2" s="7" t="s">
        <v>427</v>
      </c>
      <c r="H2" s="7" t="s">
        <v>407</v>
      </c>
      <c r="I2" s="7" t="s">
        <v>566</v>
      </c>
      <c r="J2" s="7" t="s">
        <v>567</v>
      </c>
      <c r="K2" s="8" t="s">
        <v>568</v>
      </c>
      <c r="L2" s="7" t="s">
        <v>314</v>
      </c>
      <c r="M2" s="7" t="s">
        <v>347</v>
      </c>
      <c r="N2" s="7" t="s">
        <v>308</v>
      </c>
      <c r="O2" s="7" t="s">
        <v>569</v>
      </c>
      <c r="P2" s="7" t="s">
        <v>570</v>
      </c>
      <c r="Q2" s="7" t="s">
        <v>571</v>
      </c>
      <c r="R2" s="7" t="s">
        <v>572</v>
      </c>
      <c r="S2" s="8" t="s">
        <v>573</v>
      </c>
      <c r="T2" s="7" t="s">
        <v>460</v>
      </c>
      <c r="U2" s="7" t="s">
        <v>463</v>
      </c>
      <c r="V2" s="7" t="s">
        <v>457</v>
      </c>
      <c r="W2" s="7" t="s">
        <v>574</v>
      </c>
      <c r="X2" s="7" t="s">
        <v>575</v>
      </c>
      <c r="Y2" s="7" t="s">
        <v>576</v>
      </c>
      <c r="Z2" s="7" t="s">
        <v>577</v>
      </c>
      <c r="AA2" s="7" t="s">
        <v>578</v>
      </c>
      <c r="AB2" s="8" t="s">
        <v>579</v>
      </c>
      <c r="AC2" s="7" t="s">
        <v>580</v>
      </c>
      <c r="AD2" s="7" t="s">
        <v>581</v>
      </c>
      <c r="AE2" s="7" t="s">
        <v>573</v>
      </c>
      <c r="AF2" s="7" t="s">
        <v>582</v>
      </c>
      <c r="AG2" s="7" t="s">
        <v>583</v>
      </c>
      <c r="AH2" s="9" t="s">
        <v>187</v>
      </c>
      <c r="AI2" s="9" t="s">
        <v>584</v>
      </c>
    </row>
    <row r="3" spans="1:38">
      <c r="A3" s="6" t="s">
        <v>195</v>
      </c>
      <c r="B3" s="6" t="s">
        <v>18</v>
      </c>
      <c r="C3" s="6" t="s">
        <v>535</v>
      </c>
      <c r="D3" s="6" t="s">
        <v>536</v>
      </c>
      <c r="E3" s="6" t="s">
        <v>537</v>
      </c>
      <c r="F3" s="6">
        <v>1</v>
      </c>
      <c r="G3" s="6">
        <v>2</v>
      </c>
      <c r="H3" s="6">
        <v>1</v>
      </c>
      <c r="I3" s="11">
        <f>SUM(F3:H3)</f>
        <v>4</v>
      </c>
      <c r="J3" s="12">
        <f>1/F3+1/G3+1/H3</f>
        <v>2.5</v>
      </c>
      <c r="L3" s="6">
        <v>9</v>
      </c>
      <c r="M3" s="6">
        <v>9</v>
      </c>
      <c r="N3" s="6">
        <v>9</v>
      </c>
      <c r="O3" s="11">
        <f>SUM(L3:N3)</f>
        <v>27</v>
      </c>
      <c r="P3" s="12">
        <f>1/L3+1/M3+1/N3</f>
        <v>0.33333333333333331</v>
      </c>
      <c r="Q3" s="11">
        <f>SUM(L3:N3,F3:H3)</f>
        <v>31</v>
      </c>
      <c r="R3" s="12">
        <f>1/F3+1/G3+1/H3+1/L3+1/M3+1/N3</f>
        <v>2.8333333333333335</v>
      </c>
      <c r="T3" s="6">
        <v>9</v>
      </c>
      <c r="U3" s="6">
        <v>9</v>
      </c>
      <c r="V3" s="6">
        <v>9</v>
      </c>
      <c r="W3" s="11">
        <f>SUM(T3:V3)</f>
        <v>27</v>
      </c>
      <c r="X3" s="11">
        <f>SUM(T3:V3,L3:N3)</f>
        <v>54</v>
      </c>
      <c r="Y3" s="12">
        <f>1/L3+1/M3+1/N3+1/T3+1/U3+1/V3</f>
        <v>0.66666666666666674</v>
      </c>
      <c r="Z3" s="11">
        <f>SUM(T3:V3,L3:N3,F3:H3)</f>
        <v>58</v>
      </c>
      <c r="AA3" s="12">
        <f>1/F3+1/G3+1/H3+1/L3+1/M3+1/N3+1/T3+1/U3+1/V3</f>
        <v>3.166666666666667</v>
      </c>
      <c r="AB3" s="13" t="s">
        <v>588</v>
      </c>
      <c r="AC3" s="11">
        <f>COUNTIF(F3:H3,"=1")</f>
        <v>2</v>
      </c>
      <c r="AD3" s="11">
        <f>COUNTIF(K3,"*")</f>
        <v>0</v>
      </c>
      <c r="AE3" s="11">
        <f>COUNTIF(S3,"*")</f>
        <v>0</v>
      </c>
      <c r="AF3" s="11">
        <f>COUNTIF(AB3,"*1*")+COUNTIF(AB3,"*2*")+COUNTIF(AB3,"*3*")</f>
        <v>1</v>
      </c>
      <c r="AG3" s="11">
        <f>(2*COUNTIF(F3:H3,"=1"))+(2*COUNTIF(K3,"*"))+(4*COUNTIF(S3,"*"))+(8*COUNTIF(AB3,"*3*"))+(10*COUNTIF(AB3,"*2*"))+(15*COUNTIF(AB3,"*1*"))</f>
        <v>19</v>
      </c>
      <c r="AH3" s="11" t="str">
        <f>B3</f>
        <v>Yucaipa</v>
      </c>
      <c r="AI3" s="11">
        <f>SUMIF(AH$3:AH$6,AH3,AG$3:AG$6)</f>
        <v>19</v>
      </c>
    </row>
    <row r="4" spans="1:38">
      <c r="A4" s="6" t="s">
        <v>195</v>
      </c>
      <c r="B4" s="6" t="s">
        <v>136</v>
      </c>
      <c r="C4" s="6" t="s">
        <v>192</v>
      </c>
      <c r="D4" s="6" t="s">
        <v>193</v>
      </c>
      <c r="E4" s="6" t="s">
        <v>194</v>
      </c>
      <c r="F4" s="6">
        <v>2</v>
      </c>
      <c r="G4" s="6">
        <v>1</v>
      </c>
      <c r="H4" s="6">
        <v>2</v>
      </c>
      <c r="I4" s="11">
        <f>SUM(F4:H4)</f>
        <v>5</v>
      </c>
      <c r="J4" s="12">
        <f>1/F4+1/G4+1/H4</f>
        <v>2</v>
      </c>
      <c r="L4" s="6">
        <v>9</v>
      </c>
      <c r="M4" s="6">
        <v>9</v>
      </c>
      <c r="N4" s="6">
        <v>9</v>
      </c>
      <c r="O4" s="11">
        <f>SUM(L4:N4)</f>
        <v>27</v>
      </c>
      <c r="P4" s="12">
        <f>1/L4+1/M4+1/N4</f>
        <v>0.33333333333333331</v>
      </c>
      <c r="Q4" s="11">
        <f>SUM(L4:N4,F4:H4)</f>
        <v>32</v>
      </c>
      <c r="R4" s="12">
        <f>1/F4+1/G4+1/H4+1/L4+1/M4+1/N4</f>
        <v>2.3333333333333335</v>
      </c>
      <c r="T4" s="6">
        <v>9</v>
      </c>
      <c r="U4" s="6">
        <v>9</v>
      </c>
      <c r="V4" s="6">
        <v>9</v>
      </c>
      <c r="W4" s="11">
        <f>SUM(T4:V4)</f>
        <v>27</v>
      </c>
      <c r="X4" s="11">
        <f>SUM(T4:V4,L4:N4)</f>
        <v>54</v>
      </c>
      <c r="Y4" s="12">
        <f>1/L4+1/M4+1/N4+1/T4+1/U4+1/V4</f>
        <v>0.66666666666666674</v>
      </c>
      <c r="Z4" s="11">
        <f>SUM(T4:V4,L4:N4,F4:H4)</f>
        <v>59</v>
      </c>
      <c r="AA4" s="12">
        <f>1/F4+1/G4+1/H4+1/L4+1/M4+1/N4+1/T4+1/U4+1/V4</f>
        <v>2.666666666666667</v>
      </c>
      <c r="AB4" s="13" t="s">
        <v>586</v>
      </c>
      <c r="AC4" s="11">
        <f>COUNTIF(F4:H4,"=1")</f>
        <v>1</v>
      </c>
      <c r="AD4" s="11">
        <f>COUNTIF(K4,"*")</f>
        <v>0</v>
      </c>
      <c r="AE4" s="11">
        <f>COUNTIF(S4,"*")</f>
        <v>0</v>
      </c>
      <c r="AF4" s="11">
        <f>COUNTIF(AB4,"*1*")+2*COUNTIF(AB4,"*2*")+3*COUNTIF(AB4,"*3*")</f>
        <v>2</v>
      </c>
      <c r="AG4" s="11">
        <f>(2*COUNTIF(F4:H4,"=1"))+(2*COUNTIF(K4,"*"))+(4*COUNTIF(S4,"*"))+(8*COUNTIF(AB4,"*3*"))+(10*COUNTIF(AB4,"*2*"))+(15*COUNTIF(AB4,"*1*"))</f>
        <v>12</v>
      </c>
      <c r="AH4" s="11" t="str">
        <f>B4</f>
        <v>Cajon</v>
      </c>
      <c r="AI4" s="11">
        <f>SUMIF(AH$3:AH$6,AH4,AG$3:AG$6)</f>
        <v>12</v>
      </c>
    </row>
    <row r="5" spans="1:38">
      <c r="A5" s="6" t="s">
        <v>195</v>
      </c>
      <c r="B5" s="6" t="s">
        <v>10</v>
      </c>
      <c r="C5" s="6" t="s">
        <v>279</v>
      </c>
      <c r="D5" s="6" t="s">
        <v>280</v>
      </c>
      <c r="E5" s="6" t="s">
        <v>281</v>
      </c>
      <c r="F5" s="6">
        <v>3</v>
      </c>
      <c r="G5" s="6">
        <v>3</v>
      </c>
      <c r="H5" s="6">
        <v>3</v>
      </c>
      <c r="I5" s="11">
        <f>SUM(F5:H5)</f>
        <v>9</v>
      </c>
      <c r="J5" s="12">
        <f>1/F5+1/G5+1/H5</f>
        <v>1</v>
      </c>
      <c r="L5" s="6">
        <v>9</v>
      </c>
      <c r="M5" s="6">
        <v>9</v>
      </c>
      <c r="N5" s="6">
        <v>9</v>
      </c>
      <c r="O5" s="11">
        <f>SUM(L5:N5)</f>
        <v>27</v>
      </c>
      <c r="P5" s="12">
        <f>1/L5+1/M5+1/N5</f>
        <v>0.33333333333333331</v>
      </c>
      <c r="Q5" s="11">
        <f>SUM(L5:N5,F5:H5)</f>
        <v>36</v>
      </c>
      <c r="R5" s="12">
        <f>1/F5+1/G5+1/H5+1/L5+1/M5+1/N5</f>
        <v>1.3333333333333335</v>
      </c>
      <c r="T5" s="6">
        <v>9</v>
      </c>
      <c r="U5" s="6">
        <v>9</v>
      </c>
      <c r="V5" s="6">
        <v>9</v>
      </c>
      <c r="W5" s="11">
        <f>SUM(T5:V5)</f>
        <v>27</v>
      </c>
      <c r="X5" s="11">
        <f>SUM(T5:V5,L5:N5)</f>
        <v>54</v>
      </c>
      <c r="Y5" s="12">
        <f>1/L5+1/M5+1/N5+1/T5+1/U5+1/V5</f>
        <v>0.66666666666666674</v>
      </c>
      <c r="Z5" s="11">
        <f>SUM(T5:V5,L5:N5,F5:H5)</f>
        <v>63</v>
      </c>
      <c r="AA5" s="12">
        <f>1/F5+1/G5+1/H5+1/L5+1/M5+1/N5+1/T5+1/U5+1/V5</f>
        <v>1.666666666666667</v>
      </c>
      <c r="AB5" s="13" t="s">
        <v>590</v>
      </c>
      <c r="AC5" s="11">
        <f>COUNTIF(F5:H5,"=1")</f>
        <v>0</v>
      </c>
      <c r="AD5" s="11">
        <f>COUNTIF(K5,"*")</f>
        <v>0</v>
      </c>
      <c r="AE5" s="11">
        <f>COUNTIF(S5,"*")</f>
        <v>0</v>
      </c>
      <c r="AF5" s="11">
        <f>COUNTIF(AB5,"*1*")+COUNTIF(AB5,"*2*")+COUNTIF(AB5,"*3*")</f>
        <v>1</v>
      </c>
      <c r="AG5" s="11">
        <f>(2*COUNTIF(F5:H5,"=1"))+(2*COUNTIF(K5,"*"))+(4*COUNTIF(S5,"*"))+(8*COUNTIF(AB5,"*3*"))+(10*COUNTIF(AB5,"*2*"))+(15*COUNTIF(AB5,"*1*"))</f>
        <v>8</v>
      </c>
      <c r="AH5" s="11" t="str">
        <f>B5</f>
        <v>Claremont</v>
      </c>
      <c r="AI5" s="11">
        <f>SUMIF(AH$3:AH$6,AH5,AG$3:AG$6)</f>
        <v>8</v>
      </c>
    </row>
    <row r="6" spans="1:38">
      <c r="A6" s="6" t="s">
        <v>195</v>
      </c>
      <c r="B6" s="6" t="s">
        <v>5</v>
      </c>
      <c r="C6" s="6" t="s">
        <v>379</v>
      </c>
      <c r="D6" s="6" t="s">
        <v>351</v>
      </c>
      <c r="E6" s="6" t="s">
        <v>380</v>
      </c>
      <c r="F6" s="6">
        <v>4</v>
      </c>
      <c r="G6" s="6">
        <v>4</v>
      </c>
      <c r="H6" s="6">
        <v>4</v>
      </c>
      <c r="I6" s="11">
        <f>SUM(F6:H6)</f>
        <v>12</v>
      </c>
      <c r="J6" s="12">
        <f>1/F6+1/G6+1/H6</f>
        <v>0.75</v>
      </c>
      <c r="L6" s="6">
        <v>9</v>
      </c>
      <c r="M6" s="6">
        <v>9</v>
      </c>
      <c r="N6" s="6">
        <v>9</v>
      </c>
      <c r="O6" s="11">
        <f>SUM(L6:N6)</f>
        <v>27</v>
      </c>
      <c r="P6" s="12">
        <f>1/L6+1/M6+1/N6</f>
        <v>0.33333333333333331</v>
      </c>
      <c r="Q6" s="11">
        <f>SUM(L6:N6,F6:H6)</f>
        <v>39</v>
      </c>
      <c r="R6" s="12">
        <f>1/F6+1/G6+1/H6+1/L6+1/M6+1/N6</f>
        <v>1.0833333333333335</v>
      </c>
      <c r="T6" s="6">
        <v>9</v>
      </c>
      <c r="U6" s="6">
        <v>9</v>
      </c>
      <c r="V6" s="6">
        <v>9</v>
      </c>
      <c r="W6" s="11">
        <f>SUM(T6:V6)</f>
        <v>27</v>
      </c>
      <c r="X6" s="11">
        <f>SUM(T6:V6,L6:N6)</f>
        <v>54</v>
      </c>
      <c r="Y6" s="12">
        <f>1/L6+1/M6+1/N6+1/T6+1/U6+1/V6</f>
        <v>0.66666666666666674</v>
      </c>
      <c r="Z6" s="11">
        <f>SUM(T6:V6,L6:N6,F6:H6)</f>
        <v>66</v>
      </c>
      <c r="AA6" s="12">
        <f>1/F6+1/G6+1/H6+1/L6+1/M6+1/N6+1/T6+1/U6+1/V6</f>
        <v>1.416666666666667</v>
      </c>
      <c r="AB6" s="13" t="s">
        <v>592</v>
      </c>
      <c r="AC6" s="11">
        <f>COUNTIF(F6:H6,"=1")</f>
        <v>0</v>
      </c>
      <c r="AD6" s="11">
        <f>COUNTIF(K6,"*")</f>
        <v>0</v>
      </c>
      <c r="AE6" s="11">
        <f>COUNTIF(S6,"*")</f>
        <v>0</v>
      </c>
      <c r="AF6" s="11">
        <f>COUNTIF(AB6,"*1*")+COUNTIF(AB6,"*2*")+COUNTIF(AB6,"*3*")</f>
        <v>0</v>
      </c>
      <c r="AG6" s="11">
        <f>(2*COUNTIF(F6:H6,"=1"))+(2*COUNTIF(K6,"*"))+(4*COUNTIF(S6,"*"))+(8*COUNTIF(AB6,"*3*"))+(10*COUNTIF(AB6,"*2*"))+(15*COUNTIF(AB6,"*1*"))</f>
        <v>0</v>
      </c>
      <c r="AH6" s="11" t="str">
        <f>B6</f>
        <v>El Camino Real</v>
      </c>
      <c r="AI6" s="11">
        <f>SUMIF(AH$3:AH$6,AH6,AG$3:AG$6)</f>
        <v>0</v>
      </c>
    </row>
  </sheetData>
  <sheetProtection formatColumns="0" formatRows="0" insertColumns="0" insertRows="0" sort="0" autoFilter="0"/>
  <mergeCells count="1">
    <mergeCell ref="A1:AL1"/>
  </mergeCells>
  <phoneticPr fontId="20" type="noConversion"/>
  <conditionalFormatting sqref="L3:N65525 T3:V65525 F3:H65525">
    <cfRule type="cellIs" dxfId="54" priority="1" stopIfTrue="1" operator="equal">
      <formula>9</formula>
    </cfRule>
  </conditionalFormatting>
  <conditionalFormatting sqref="A3:XFD65525">
    <cfRule type="expression" dxfId="53" priority="2" stopIfTrue="1">
      <formula>$S3&lt;&gt;0</formula>
    </cfRule>
    <cfRule type="expression" dxfId="52" priority="3" stopIfTrue="1">
      <formula>$K3&lt;&gt;0</formula>
    </cfRule>
  </conditionalFormatting>
  <dataValidations count="1">
    <dataValidation type="whole" showErrorMessage="1" errorTitle="WTF!?" error="PHAILURE!_x000a__x000a_You have to enter a number between 1 and 9." sqref="L3:N6 F3:H6 T3:V6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22"/>
  <dimension ref="A1:AL7"/>
  <sheetViews>
    <sheetView zoomScaleNormal="100" workbookViewId="0">
      <selection sqref="A1:AL7"/>
    </sheetView>
  </sheetViews>
  <sheetFormatPr defaultRowHeight="9"/>
  <cols>
    <col min="1" max="1" width="4.42578125" style="6" bestFit="1" customWidth="1"/>
    <col min="2" max="2" width="10.140625" style="6" bestFit="1" customWidth="1"/>
    <col min="3" max="3" width="4.28515625" style="6" bestFit="1" customWidth="1"/>
    <col min="4" max="4" width="6.7109375" style="6" bestFit="1" customWidth="1"/>
    <col min="5" max="5" width="8.28515625" style="6" bestFit="1" customWidth="1"/>
    <col min="6" max="6" width="2.42578125" style="6" bestFit="1" customWidth="1"/>
    <col min="7" max="8" width="2.7109375" style="6" bestFit="1" customWidth="1"/>
    <col min="9" max="10" width="4.85546875" style="11" bestFit="1" customWidth="1"/>
    <col min="11" max="11" width="5" style="13" hidden="1" customWidth="1"/>
    <col min="12" max="12" width="2.28515625" style="6" hidden="1" customWidth="1"/>
    <col min="13" max="14" width="2.5703125" style="6" hidden="1" customWidth="1"/>
    <col min="15" max="15" width="4.5703125" style="11" hidden="1" customWidth="1"/>
    <col min="16" max="16" width="4.85546875" style="11" hidden="1" customWidth="1"/>
    <col min="17" max="17" width="4.5703125" style="11" hidden="1" customWidth="1"/>
    <col min="18" max="18" width="4.85546875" style="11" hidden="1" customWidth="1"/>
    <col min="19" max="19" width="4.42578125" style="13" hidden="1" customWidth="1"/>
    <col min="20" max="20" width="2.28515625" style="6" hidden="1" customWidth="1"/>
    <col min="21" max="22" width="2.5703125" style="6" hidden="1" customWidth="1"/>
    <col min="23" max="24" width="4.5703125" style="11" hidden="1" customWidth="1"/>
    <col min="25" max="25" width="4.85546875" style="11" hidden="1" customWidth="1"/>
    <col min="26" max="26" width="5.42578125" style="11" hidden="1" customWidth="1"/>
    <col min="27" max="27" width="5.7109375" style="11" hidden="1" customWidth="1"/>
    <col min="28" max="28" width="4.85546875" style="13" bestFit="1" customWidth="1"/>
    <col min="29" max="29" width="4.85546875" style="11" hidden="1" customWidth="1"/>
    <col min="30" max="30" width="4.42578125" style="11" hidden="1" customWidth="1"/>
    <col min="31" max="31" width="4.5703125" style="11" hidden="1" customWidth="1"/>
    <col min="32" max="32" width="5.140625" style="11" hidden="1" customWidth="1"/>
    <col min="33" max="33" width="5.5703125" style="11" hidden="1" customWidth="1"/>
    <col min="34" max="34" width="10.140625" style="6" hidden="1" customWidth="1"/>
    <col min="35" max="35" width="5.5703125" style="6" hidden="1" customWidth="1"/>
    <col min="36" max="16384" width="9.140625" style="6"/>
  </cols>
  <sheetData>
    <row r="1" spans="1:38" ht="26.25">
      <c r="A1" s="23" t="s">
        <v>613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30"/>
      <c r="AK1" s="30"/>
      <c r="AL1" s="30"/>
    </row>
    <row r="2" spans="1:38" s="10" customFormat="1" ht="27" customHeight="1">
      <c r="A2" s="7" t="s">
        <v>191</v>
      </c>
      <c r="B2" s="7" t="s">
        <v>187</v>
      </c>
      <c r="C2" s="7" t="s">
        <v>561</v>
      </c>
      <c r="D2" s="7" t="s">
        <v>562</v>
      </c>
      <c r="E2" s="7" t="s">
        <v>563</v>
      </c>
      <c r="F2" s="7" t="s">
        <v>389</v>
      </c>
      <c r="G2" s="7" t="s">
        <v>427</v>
      </c>
      <c r="H2" s="7" t="s">
        <v>407</v>
      </c>
      <c r="I2" s="7" t="s">
        <v>566</v>
      </c>
      <c r="J2" s="7" t="s">
        <v>567</v>
      </c>
      <c r="K2" s="8" t="s">
        <v>568</v>
      </c>
      <c r="L2" s="7" t="s">
        <v>314</v>
      </c>
      <c r="M2" s="7" t="s">
        <v>347</v>
      </c>
      <c r="N2" s="7" t="s">
        <v>308</v>
      </c>
      <c r="O2" s="7" t="s">
        <v>569</v>
      </c>
      <c r="P2" s="7" t="s">
        <v>570</v>
      </c>
      <c r="Q2" s="7" t="s">
        <v>571</v>
      </c>
      <c r="R2" s="7" t="s">
        <v>572</v>
      </c>
      <c r="S2" s="8" t="s">
        <v>573</v>
      </c>
      <c r="T2" s="7" t="s">
        <v>460</v>
      </c>
      <c r="U2" s="7" t="s">
        <v>463</v>
      </c>
      <c r="V2" s="7" t="s">
        <v>457</v>
      </c>
      <c r="W2" s="7" t="s">
        <v>574</v>
      </c>
      <c r="X2" s="7" t="s">
        <v>575</v>
      </c>
      <c r="Y2" s="7" t="s">
        <v>576</v>
      </c>
      <c r="Z2" s="7" t="s">
        <v>577</v>
      </c>
      <c r="AA2" s="7" t="s">
        <v>578</v>
      </c>
      <c r="AB2" s="8" t="s">
        <v>579</v>
      </c>
      <c r="AC2" s="7" t="s">
        <v>580</v>
      </c>
      <c r="AD2" s="7" t="s">
        <v>581</v>
      </c>
      <c r="AE2" s="7" t="s">
        <v>573</v>
      </c>
      <c r="AF2" s="7" t="s">
        <v>582</v>
      </c>
      <c r="AG2" s="7" t="s">
        <v>583</v>
      </c>
      <c r="AH2" s="9" t="s">
        <v>187</v>
      </c>
      <c r="AI2" s="9" t="s">
        <v>584</v>
      </c>
    </row>
    <row r="3" spans="1:38">
      <c r="A3" s="6" t="s">
        <v>263</v>
      </c>
      <c r="B3" s="6" t="s">
        <v>103</v>
      </c>
      <c r="C3" s="6" t="s">
        <v>460</v>
      </c>
      <c r="D3" s="6" t="s">
        <v>461</v>
      </c>
      <c r="E3" s="6" t="s">
        <v>462</v>
      </c>
      <c r="F3" s="6">
        <v>1</v>
      </c>
      <c r="G3" s="6">
        <v>1</v>
      </c>
      <c r="H3" s="6">
        <v>1</v>
      </c>
      <c r="I3" s="11">
        <f>SUM(F3:H3)</f>
        <v>3</v>
      </c>
      <c r="J3" s="12">
        <f>1/F3+1/G3+1/H3</f>
        <v>3</v>
      </c>
      <c r="L3" s="6">
        <v>9</v>
      </c>
      <c r="M3" s="6">
        <v>9</v>
      </c>
      <c r="N3" s="6">
        <v>9</v>
      </c>
      <c r="O3" s="11">
        <f>SUM(L3:N3)</f>
        <v>27</v>
      </c>
      <c r="P3" s="12">
        <f>1/L3+1/M3+1/N3</f>
        <v>0.33333333333333331</v>
      </c>
      <c r="Q3" s="11">
        <f>SUM(L3:N3,F3:H3)</f>
        <v>30</v>
      </c>
      <c r="R3" s="12">
        <f>1/F3+1/G3+1/H3+1/L3+1/M3+1/N3</f>
        <v>3.3333333333333335</v>
      </c>
      <c r="T3" s="6">
        <v>9</v>
      </c>
      <c r="U3" s="6">
        <v>9</v>
      </c>
      <c r="V3" s="6">
        <v>9</v>
      </c>
      <c r="W3" s="11">
        <f>SUM(T3:V3)</f>
        <v>27</v>
      </c>
      <c r="X3" s="11">
        <f>SUM(T3:V3,L3:N3)</f>
        <v>54</v>
      </c>
      <c r="Y3" s="12">
        <f>1/L3+1/M3+1/N3+1/T3+1/U3+1/V3</f>
        <v>0.66666666666666674</v>
      </c>
      <c r="Z3" s="11">
        <f>SUM(T3:V3,L3:N3,F3:H3)</f>
        <v>57</v>
      </c>
      <c r="AA3" s="12">
        <f>1/F3+1/G3+1/H3+1/L3+1/M3+1/N3+1/T3+1/U3+1/V3</f>
        <v>3.666666666666667</v>
      </c>
      <c r="AB3" s="13" t="s">
        <v>588</v>
      </c>
      <c r="AC3" s="11">
        <f>COUNTIF(F3:H3,"=1")</f>
        <v>3</v>
      </c>
      <c r="AD3" s="11">
        <f>COUNTIF(K3,"*")</f>
        <v>0</v>
      </c>
      <c r="AE3" s="11">
        <f>COUNTIF(S3,"*")</f>
        <v>0</v>
      </c>
      <c r="AF3" s="11">
        <f>COUNTIF(AB3,"*1*")+2*COUNTIF(AB3,"*2*")+3*COUNTIF(AB3,"*3*")</f>
        <v>1</v>
      </c>
      <c r="AG3" s="11">
        <f>(2*COUNTIF(F3:H3,"=1"))+(2*COUNTIF(K3,"*"))+(4*COUNTIF(S3,"*"))+(8*COUNTIF(AB3,"*3*"))+(10*COUNTIF(AB3,"*2*"))+(15*COUNTIF(AB3,"*1*"))</f>
        <v>21</v>
      </c>
      <c r="AH3" s="11" t="str">
        <f>B3</f>
        <v>Sonora</v>
      </c>
      <c r="AI3" s="11">
        <f>SUMIF(AH$3:AH$7,AH3,AG$3:AG$7)</f>
        <v>21</v>
      </c>
    </row>
    <row r="4" spans="1:38">
      <c r="A4" s="6" t="s">
        <v>263</v>
      </c>
      <c r="B4" s="6" t="s">
        <v>5</v>
      </c>
      <c r="C4" s="6" t="s">
        <v>376</v>
      </c>
      <c r="D4" s="6" t="s">
        <v>377</v>
      </c>
      <c r="E4" s="6" t="s">
        <v>378</v>
      </c>
      <c r="F4" s="6">
        <v>2</v>
      </c>
      <c r="G4" s="6">
        <v>2</v>
      </c>
      <c r="H4" s="6">
        <v>2</v>
      </c>
      <c r="I4" s="11">
        <f>SUM(F4:H4)</f>
        <v>6</v>
      </c>
      <c r="J4" s="12">
        <f>1/F4+1/G4+1/H4</f>
        <v>1.5</v>
      </c>
      <c r="L4" s="6">
        <v>9</v>
      </c>
      <c r="M4" s="6">
        <v>9</v>
      </c>
      <c r="N4" s="6">
        <v>9</v>
      </c>
      <c r="O4" s="11">
        <f>SUM(L4:N4)</f>
        <v>27</v>
      </c>
      <c r="P4" s="12">
        <f>1/L4+1/M4+1/N4</f>
        <v>0.33333333333333331</v>
      </c>
      <c r="Q4" s="11">
        <f>SUM(L4:N4,F4:H4)</f>
        <v>33</v>
      </c>
      <c r="R4" s="12">
        <f>1/F4+1/G4+1/H4+1/L4+1/M4+1/N4</f>
        <v>1.8333333333333335</v>
      </c>
      <c r="T4" s="6">
        <v>9</v>
      </c>
      <c r="U4" s="6">
        <v>9</v>
      </c>
      <c r="V4" s="6">
        <v>9</v>
      </c>
      <c r="W4" s="11">
        <f>SUM(T4:V4)</f>
        <v>27</v>
      </c>
      <c r="X4" s="11">
        <f>SUM(T4:V4,L4:N4)</f>
        <v>54</v>
      </c>
      <c r="Y4" s="12">
        <f>1/L4+1/M4+1/N4+1/T4+1/U4+1/V4</f>
        <v>0.66666666666666674</v>
      </c>
      <c r="Z4" s="11">
        <f>SUM(T4:V4,L4:N4,F4:H4)</f>
        <v>60</v>
      </c>
      <c r="AA4" s="12">
        <f>1/F4+1/G4+1/H4+1/L4+1/M4+1/N4+1/T4+1/U4+1/V4</f>
        <v>2.166666666666667</v>
      </c>
      <c r="AB4" s="13" t="s">
        <v>586</v>
      </c>
      <c r="AC4" s="11">
        <f>COUNTIF(F4:H4,"=1")</f>
        <v>0</v>
      </c>
      <c r="AD4" s="11">
        <f>COUNTIF(K4,"*")</f>
        <v>0</v>
      </c>
      <c r="AE4" s="11">
        <f>COUNTIF(S4,"*")</f>
        <v>0</v>
      </c>
      <c r="AF4" s="11">
        <f>COUNTIF(AB4,"*1*")+COUNTIF(AB4,"*2*")+COUNTIF(AB4,"*3*")</f>
        <v>1</v>
      </c>
      <c r="AG4" s="11">
        <f>(2*COUNTIF(F4:H4,"=1"))+(2*COUNTIF(K4,"*"))+(4*COUNTIF(S4,"*"))+(8*COUNTIF(AB4,"*3*"))+(10*COUNTIF(AB4,"*2*"))+(15*COUNTIF(AB4,"*1*"))</f>
        <v>10</v>
      </c>
      <c r="AH4" s="11" t="str">
        <f>B4</f>
        <v>El Camino Real</v>
      </c>
      <c r="AI4" s="11">
        <f>SUMIF(AH$3:AH$7,AH4,AG$3:AG$7)</f>
        <v>10</v>
      </c>
    </row>
    <row r="5" spans="1:38">
      <c r="A5" s="6" t="s">
        <v>263</v>
      </c>
      <c r="B5" s="6" t="s">
        <v>20</v>
      </c>
      <c r="C5" s="6" t="s">
        <v>496</v>
      </c>
      <c r="D5" s="6" t="s">
        <v>497</v>
      </c>
      <c r="E5" s="6" t="s">
        <v>498</v>
      </c>
      <c r="F5" s="6">
        <v>3</v>
      </c>
      <c r="G5" s="6">
        <v>3</v>
      </c>
      <c r="H5" s="6">
        <v>3</v>
      </c>
      <c r="I5" s="11">
        <f>SUM(F5:H5)</f>
        <v>9</v>
      </c>
      <c r="J5" s="12">
        <f>1/F5+1/G5+1/H5</f>
        <v>1</v>
      </c>
      <c r="L5" s="6">
        <v>9</v>
      </c>
      <c r="M5" s="6">
        <v>9</v>
      </c>
      <c r="N5" s="6">
        <v>9</v>
      </c>
      <c r="O5" s="11">
        <f>SUM(L5:N5)</f>
        <v>27</v>
      </c>
      <c r="P5" s="12">
        <f>1/L5+1/M5+1/N5</f>
        <v>0.33333333333333331</v>
      </c>
      <c r="Q5" s="11">
        <f>SUM(L5:N5,F5:H5)</f>
        <v>36</v>
      </c>
      <c r="R5" s="12">
        <f>1/F5+1/G5+1/H5+1/L5+1/M5+1/N5</f>
        <v>1.3333333333333335</v>
      </c>
      <c r="T5" s="6">
        <v>9</v>
      </c>
      <c r="U5" s="6">
        <v>9</v>
      </c>
      <c r="V5" s="6">
        <v>9</v>
      </c>
      <c r="W5" s="11">
        <f>SUM(T5:V5)</f>
        <v>27</v>
      </c>
      <c r="X5" s="11">
        <f>SUM(T5:V5,L5:N5)</f>
        <v>54</v>
      </c>
      <c r="Y5" s="12">
        <f>1/L5+1/M5+1/N5+1/T5+1/U5+1/V5</f>
        <v>0.66666666666666674</v>
      </c>
      <c r="Z5" s="11">
        <f>SUM(T5:V5,L5:N5,F5:H5)</f>
        <v>63</v>
      </c>
      <c r="AA5" s="12">
        <f>1/F5+1/G5+1/H5+1/L5+1/M5+1/N5+1/T5+1/U5+1/V5</f>
        <v>1.666666666666667</v>
      </c>
      <c r="AB5" s="13" t="s">
        <v>590</v>
      </c>
      <c r="AC5" s="11">
        <f>COUNTIF(F5:H5,"=1")</f>
        <v>0</v>
      </c>
      <c r="AD5" s="11">
        <f>COUNTIF(K5,"*")</f>
        <v>0</v>
      </c>
      <c r="AE5" s="11">
        <f>COUNTIF(S5,"*")</f>
        <v>0</v>
      </c>
      <c r="AF5" s="11">
        <f>COUNTIF(AB5,"*1*")+COUNTIF(AB5,"*2*")+COUNTIF(AB5,"*3*")</f>
        <v>1</v>
      </c>
      <c r="AG5" s="11">
        <f>(2*COUNTIF(F5:H5,"=1"))+(2*COUNTIF(K5,"*"))+(4*COUNTIF(S5,"*"))+(8*COUNTIF(AB5,"*3*"))+(10*COUNTIF(AB5,"*2*"))+(15*COUNTIF(AB5,"*1*"))</f>
        <v>8</v>
      </c>
      <c r="AH5" s="11" t="str">
        <f>B5</f>
        <v>Vista Murrieta</v>
      </c>
      <c r="AI5" s="11">
        <f>SUMIF(AH$3:AH$7,AH5,AG$3:AG$7)</f>
        <v>8</v>
      </c>
    </row>
    <row r="6" spans="1:38">
      <c r="A6" s="6" t="s">
        <v>263</v>
      </c>
      <c r="B6" s="6" t="s">
        <v>10</v>
      </c>
      <c r="C6" s="6" t="s">
        <v>260</v>
      </c>
      <c r="D6" s="6" t="s">
        <v>261</v>
      </c>
      <c r="E6" s="6" t="s">
        <v>262</v>
      </c>
      <c r="F6" s="6">
        <v>4</v>
      </c>
      <c r="G6" s="6">
        <v>4</v>
      </c>
      <c r="H6" s="6">
        <v>4</v>
      </c>
      <c r="I6" s="11">
        <f>SUM(F6:H6)</f>
        <v>12</v>
      </c>
      <c r="J6" s="12">
        <f>1/F6+1/G6+1/H6</f>
        <v>0.75</v>
      </c>
      <c r="L6" s="6">
        <v>9</v>
      </c>
      <c r="M6" s="6">
        <v>9</v>
      </c>
      <c r="N6" s="6">
        <v>9</v>
      </c>
      <c r="O6" s="11">
        <f>SUM(L6:N6)</f>
        <v>27</v>
      </c>
      <c r="P6" s="12">
        <f>1/L6+1/M6+1/N6</f>
        <v>0.33333333333333331</v>
      </c>
      <c r="Q6" s="11">
        <f>SUM(L6:N6,F6:H6)</f>
        <v>39</v>
      </c>
      <c r="R6" s="12">
        <f>1/F6+1/G6+1/H6+1/L6+1/M6+1/N6</f>
        <v>1.0833333333333335</v>
      </c>
      <c r="T6" s="6">
        <v>9</v>
      </c>
      <c r="U6" s="6">
        <v>9</v>
      </c>
      <c r="V6" s="6">
        <v>9</v>
      </c>
      <c r="W6" s="11">
        <f>SUM(T6:V6)</f>
        <v>27</v>
      </c>
      <c r="X6" s="11">
        <f>SUM(T6:V6,L6:N6)</f>
        <v>54</v>
      </c>
      <c r="Y6" s="12">
        <f>1/L6+1/M6+1/N6+1/T6+1/U6+1/V6</f>
        <v>0.66666666666666674</v>
      </c>
      <c r="Z6" s="11">
        <f>SUM(T6:V6,L6:N6,F6:H6)</f>
        <v>66</v>
      </c>
      <c r="AA6" s="12">
        <f>1/F6+1/G6+1/H6+1/L6+1/M6+1/N6+1/T6+1/U6+1/V6</f>
        <v>1.416666666666667</v>
      </c>
      <c r="AB6" s="13" t="s">
        <v>592</v>
      </c>
      <c r="AC6" s="11">
        <f>COUNTIF(F6:H6,"=1")</f>
        <v>0</v>
      </c>
      <c r="AD6" s="11">
        <f>COUNTIF(K6,"*")</f>
        <v>0</v>
      </c>
      <c r="AE6" s="11">
        <f>COUNTIF(S6,"*")</f>
        <v>0</v>
      </c>
      <c r="AF6" s="11">
        <f>COUNTIF(AB6,"*1*")+COUNTIF(AB6,"*2*")+COUNTIF(AB6,"*3*")</f>
        <v>0</v>
      </c>
      <c r="AG6" s="11">
        <f>(2*COUNTIF(F6:H6,"=1"))+(2*COUNTIF(K6,"*"))+(4*COUNTIF(S6,"*"))+(8*COUNTIF(AB6,"*3*"))+(10*COUNTIF(AB6,"*2*"))+(15*COUNTIF(AB6,"*1*"))</f>
        <v>0</v>
      </c>
      <c r="AH6" s="11" t="str">
        <f>B6</f>
        <v>Claremont</v>
      </c>
      <c r="AI6" s="11">
        <f>SUMIF(AH$3:AH$7,AH6,AG$3:AG$7)</f>
        <v>0</v>
      </c>
    </row>
    <row r="7" spans="1:38">
      <c r="A7" s="6" t="s">
        <v>263</v>
      </c>
      <c r="B7" s="6" t="s">
        <v>5</v>
      </c>
      <c r="C7" s="6" t="s">
        <v>362</v>
      </c>
      <c r="D7" s="6" t="s">
        <v>363</v>
      </c>
      <c r="E7" s="6" t="s">
        <v>364</v>
      </c>
      <c r="F7" s="6">
        <v>5</v>
      </c>
      <c r="G7" s="6">
        <v>5</v>
      </c>
      <c r="H7" s="6">
        <v>5</v>
      </c>
      <c r="I7" s="11">
        <f>SUM(F7:H7)</f>
        <v>15</v>
      </c>
      <c r="J7" s="12">
        <f>1/F7+1/G7+1/H7</f>
        <v>0.60000000000000009</v>
      </c>
      <c r="L7" s="6">
        <v>9</v>
      </c>
      <c r="M7" s="6">
        <v>9</v>
      </c>
      <c r="N7" s="6">
        <v>9</v>
      </c>
      <c r="O7" s="11">
        <f>SUM(L7:N7)</f>
        <v>27</v>
      </c>
      <c r="P7" s="12">
        <f>1/L7+1/M7+1/N7</f>
        <v>0.33333333333333331</v>
      </c>
      <c r="Q7" s="11">
        <f>SUM(L7:N7,F7:H7)</f>
        <v>42</v>
      </c>
      <c r="R7" s="12">
        <f>1/F7+1/G7+1/H7+1/L7+1/M7+1/N7</f>
        <v>0.93333333333333357</v>
      </c>
      <c r="T7" s="6">
        <v>9</v>
      </c>
      <c r="U7" s="6">
        <v>9</v>
      </c>
      <c r="V7" s="6">
        <v>9</v>
      </c>
      <c r="W7" s="11">
        <f>SUM(T7:V7)</f>
        <v>27</v>
      </c>
      <c r="X7" s="11">
        <f>SUM(T7:V7,L7:N7)</f>
        <v>54</v>
      </c>
      <c r="Y7" s="12">
        <f>1/L7+1/M7+1/N7+1/T7+1/U7+1/V7</f>
        <v>0.66666666666666674</v>
      </c>
      <c r="Z7" s="11">
        <f>SUM(T7:V7,L7:N7,F7:H7)</f>
        <v>69</v>
      </c>
      <c r="AA7" s="12">
        <f>1/F7+1/G7+1/H7+1/L7+1/M7+1/N7+1/T7+1/U7+1/V7</f>
        <v>1.2666666666666671</v>
      </c>
      <c r="AB7" s="13" t="s">
        <v>614</v>
      </c>
      <c r="AC7" s="11">
        <f>COUNTIF(F7:H7,"=1")</f>
        <v>0</v>
      </c>
      <c r="AD7" s="11">
        <f>COUNTIF(K7,"*")</f>
        <v>0</v>
      </c>
      <c r="AE7" s="11">
        <f>COUNTIF(S7,"*")</f>
        <v>0</v>
      </c>
      <c r="AF7" s="11">
        <f>COUNTIF(AB7,"*1*")+COUNTIF(AB7,"*2*")+COUNTIF(AB7,"*3*")</f>
        <v>0</v>
      </c>
      <c r="AG7" s="11">
        <f>(2*COUNTIF(F7:H7,"=1"))+(2*COUNTIF(K7,"*"))+(4*COUNTIF(S7,"*"))+(8*COUNTIF(AB7,"*3*"))+(10*COUNTIF(AB7,"*2*"))+(15*COUNTIF(AB7,"*1*"))</f>
        <v>0</v>
      </c>
      <c r="AH7" s="11" t="str">
        <f>B7</f>
        <v>El Camino Real</v>
      </c>
      <c r="AI7" s="11">
        <f>SUMIF(AH$3:AH$7,AH7,AG$3:AG$7)</f>
        <v>10</v>
      </c>
    </row>
  </sheetData>
  <sheetProtection formatColumns="0" formatRows="0" insertColumns="0" insertRows="0" sort="0" autoFilter="0"/>
  <mergeCells count="1">
    <mergeCell ref="A1:AL1"/>
  </mergeCells>
  <phoneticPr fontId="20" type="noConversion"/>
  <conditionalFormatting sqref="L3:N65523 T3:V65523 F3:H65523">
    <cfRule type="cellIs" dxfId="57" priority="1" stopIfTrue="1" operator="equal">
      <formula>9</formula>
    </cfRule>
  </conditionalFormatting>
  <conditionalFormatting sqref="A3:XFD65523">
    <cfRule type="expression" dxfId="56" priority="2" stopIfTrue="1">
      <formula>$S3&lt;&gt;0</formula>
    </cfRule>
    <cfRule type="expression" dxfId="55" priority="3" stopIfTrue="1">
      <formula>$K3&lt;&gt;0</formula>
    </cfRule>
  </conditionalFormatting>
  <dataValidations count="1">
    <dataValidation type="whole" showErrorMessage="1" errorTitle="WTF!?" error="PHAILURE!_x000a__x000a_You have to enter a number between 1 and 9." sqref="L3:N7 F3:H7 T3:V7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21"/>
  <dimension ref="A1:AM7"/>
  <sheetViews>
    <sheetView zoomScaleNormal="100" workbookViewId="0">
      <selection sqref="A1:AM7"/>
    </sheetView>
  </sheetViews>
  <sheetFormatPr defaultRowHeight="9"/>
  <cols>
    <col min="1" max="1" width="4.42578125" style="6" bestFit="1" customWidth="1"/>
    <col min="2" max="2" width="10.140625" style="6" bestFit="1" customWidth="1"/>
    <col min="3" max="3" width="4.28515625" style="6" bestFit="1" customWidth="1"/>
    <col min="4" max="5" width="5.42578125" style="6" bestFit="1" customWidth="1"/>
    <col min="6" max="6" width="2.42578125" style="6" bestFit="1" customWidth="1"/>
    <col min="7" max="8" width="2.7109375" style="6" bestFit="1" customWidth="1"/>
    <col min="9" max="10" width="4.85546875" style="11" bestFit="1" customWidth="1"/>
    <col min="11" max="11" width="5" style="13" hidden="1" customWidth="1"/>
    <col min="12" max="12" width="2.28515625" style="6" hidden="1" customWidth="1"/>
    <col min="13" max="14" width="2.5703125" style="6" hidden="1" customWidth="1"/>
    <col min="15" max="15" width="4.5703125" style="11" hidden="1" customWidth="1"/>
    <col min="16" max="16" width="4.85546875" style="11" hidden="1" customWidth="1"/>
    <col min="17" max="17" width="4.5703125" style="11" hidden="1" customWidth="1"/>
    <col min="18" max="18" width="4.85546875" style="11" hidden="1" customWidth="1"/>
    <col min="19" max="19" width="4.42578125" style="13" hidden="1" customWidth="1"/>
    <col min="20" max="20" width="2.28515625" style="6" hidden="1" customWidth="1"/>
    <col min="21" max="22" width="2.5703125" style="6" hidden="1" customWidth="1"/>
    <col min="23" max="24" width="4.5703125" style="11" hidden="1" customWidth="1"/>
    <col min="25" max="25" width="4.85546875" style="11" hidden="1" customWidth="1"/>
    <col min="26" max="26" width="5.42578125" style="11" hidden="1" customWidth="1"/>
    <col min="27" max="27" width="5.7109375" style="11" hidden="1" customWidth="1"/>
    <col min="28" max="28" width="4.85546875" style="13" bestFit="1" customWidth="1"/>
    <col min="29" max="29" width="4.85546875" style="11" hidden="1" customWidth="1"/>
    <col min="30" max="30" width="4.42578125" style="11" hidden="1" customWidth="1"/>
    <col min="31" max="31" width="4.5703125" style="11" hidden="1" customWidth="1"/>
    <col min="32" max="32" width="5.140625" style="11" hidden="1" customWidth="1"/>
    <col min="33" max="33" width="5.5703125" style="11" hidden="1" customWidth="1"/>
    <col min="34" max="34" width="10.140625" style="6" hidden="1" customWidth="1"/>
    <col min="35" max="35" width="5.5703125" style="6" hidden="1" customWidth="1"/>
    <col min="36" max="16384" width="9.140625" style="6"/>
  </cols>
  <sheetData>
    <row r="1" spans="1:39" ht="26.25">
      <c r="A1" s="23" t="s">
        <v>615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30"/>
      <c r="AK1" s="30"/>
      <c r="AL1" s="30"/>
      <c r="AM1" s="30"/>
    </row>
    <row r="2" spans="1:39" s="10" customFormat="1" ht="27" customHeight="1">
      <c r="A2" s="7" t="s">
        <v>191</v>
      </c>
      <c r="B2" s="7" t="s">
        <v>187</v>
      </c>
      <c r="C2" s="7" t="s">
        <v>561</v>
      </c>
      <c r="D2" s="7" t="s">
        <v>562</v>
      </c>
      <c r="E2" s="7" t="s">
        <v>563</v>
      </c>
      <c r="F2" s="7" t="s">
        <v>389</v>
      </c>
      <c r="G2" s="7" t="s">
        <v>427</v>
      </c>
      <c r="H2" s="7" t="s">
        <v>407</v>
      </c>
      <c r="I2" s="7" t="s">
        <v>566</v>
      </c>
      <c r="J2" s="7" t="s">
        <v>567</v>
      </c>
      <c r="K2" s="8" t="s">
        <v>568</v>
      </c>
      <c r="L2" s="7" t="s">
        <v>314</v>
      </c>
      <c r="M2" s="7" t="s">
        <v>347</v>
      </c>
      <c r="N2" s="7" t="s">
        <v>308</v>
      </c>
      <c r="O2" s="7" t="s">
        <v>569</v>
      </c>
      <c r="P2" s="7" t="s">
        <v>570</v>
      </c>
      <c r="Q2" s="7" t="s">
        <v>571</v>
      </c>
      <c r="R2" s="7" t="s">
        <v>572</v>
      </c>
      <c r="S2" s="8" t="s">
        <v>573</v>
      </c>
      <c r="T2" s="7" t="s">
        <v>460</v>
      </c>
      <c r="U2" s="7" t="s">
        <v>463</v>
      </c>
      <c r="V2" s="7" t="s">
        <v>457</v>
      </c>
      <c r="W2" s="7" t="s">
        <v>574</v>
      </c>
      <c r="X2" s="7" t="s">
        <v>575</v>
      </c>
      <c r="Y2" s="7" t="s">
        <v>576</v>
      </c>
      <c r="Z2" s="7" t="s">
        <v>577</v>
      </c>
      <c r="AA2" s="7" t="s">
        <v>578</v>
      </c>
      <c r="AB2" s="8" t="s">
        <v>579</v>
      </c>
      <c r="AC2" s="7" t="s">
        <v>580</v>
      </c>
      <c r="AD2" s="7" t="s">
        <v>581</v>
      </c>
      <c r="AE2" s="7" t="s">
        <v>573</v>
      </c>
      <c r="AF2" s="7" t="s">
        <v>582</v>
      </c>
      <c r="AG2" s="7" t="s">
        <v>583</v>
      </c>
      <c r="AH2" s="9" t="s">
        <v>187</v>
      </c>
      <c r="AI2" s="9" t="s">
        <v>584</v>
      </c>
    </row>
    <row r="3" spans="1:39">
      <c r="A3" s="6" t="s">
        <v>238</v>
      </c>
      <c r="B3" s="6" t="s">
        <v>26</v>
      </c>
      <c r="C3" s="6" t="s">
        <v>239</v>
      </c>
      <c r="D3" s="6" t="s">
        <v>240</v>
      </c>
      <c r="E3" s="6" t="s">
        <v>241</v>
      </c>
      <c r="F3" s="6">
        <v>1</v>
      </c>
      <c r="G3" s="6">
        <v>3</v>
      </c>
      <c r="H3" s="6">
        <v>4</v>
      </c>
      <c r="I3" s="11">
        <f>SUM(F3:H3)</f>
        <v>8</v>
      </c>
      <c r="J3" s="12">
        <f>1/F3+1/G3+1/H3</f>
        <v>1.5833333333333333</v>
      </c>
      <c r="L3" s="6">
        <v>9</v>
      </c>
      <c r="M3" s="6">
        <v>9</v>
      </c>
      <c r="N3" s="6">
        <v>9</v>
      </c>
      <c r="O3" s="11">
        <f>SUM(L3:N3)</f>
        <v>27</v>
      </c>
      <c r="P3" s="12">
        <f>1/L3+1/M3+1/N3</f>
        <v>0.33333333333333331</v>
      </c>
      <c r="Q3" s="11">
        <f>SUM(L3:N3,F3:H3)</f>
        <v>35</v>
      </c>
      <c r="R3" s="12">
        <f>1/F3+1/G3+1/H3+1/L3+1/M3+1/N3</f>
        <v>1.9166666666666667</v>
      </c>
      <c r="T3" s="6">
        <v>9</v>
      </c>
      <c r="U3" s="6">
        <v>9</v>
      </c>
      <c r="V3" s="6">
        <v>9</v>
      </c>
      <c r="W3" s="11">
        <f>SUM(T3:V3)</f>
        <v>27</v>
      </c>
      <c r="X3" s="11">
        <f>SUM(T3:V3,L3:N3)</f>
        <v>54</v>
      </c>
      <c r="Y3" s="12">
        <f>1/L3+1/M3+1/N3+1/T3+1/U3+1/V3</f>
        <v>0.66666666666666674</v>
      </c>
      <c r="Z3" s="11">
        <f>SUM(T3:V3,L3:N3,F3:H3)</f>
        <v>62</v>
      </c>
      <c r="AA3" s="12">
        <f>1/F3+1/G3+1/H3+1/L3+1/M3+1/N3+1/T3+1/U3+1/V3</f>
        <v>2.25</v>
      </c>
      <c r="AB3" s="13" t="s">
        <v>588</v>
      </c>
      <c r="AC3" s="11">
        <f>COUNTIF(F3:H3,"=1")</f>
        <v>1</v>
      </c>
      <c r="AD3" s="11">
        <f>COUNTIF(K3,"*")</f>
        <v>0</v>
      </c>
      <c r="AE3" s="11">
        <f>COUNTIF(S3,"*")</f>
        <v>0</v>
      </c>
      <c r="AF3" s="11">
        <f>COUNTIF(AB3,"*1*")+2*COUNTIF(AB3,"*2*")+3*COUNTIF(AB3,"*3*")</f>
        <v>1</v>
      </c>
      <c r="AG3" s="11">
        <f>(2*COUNTIF(F3:H3,"=1"))+(2*COUNTIF(K3,"*"))+(4*COUNTIF(S3,"*"))+(8*COUNTIF(AB3,"*3*"))+(10*COUNTIF(AB3,"*2*"))+(15*COUNTIF(AB3,"*1*"))</f>
        <v>17</v>
      </c>
      <c r="AH3" s="11" t="str">
        <f>B3</f>
        <v>Citrus Valley</v>
      </c>
      <c r="AI3" s="11">
        <f>SUMIF(AH$3:AH$7,AH3,AG$3:AG$7)</f>
        <v>29</v>
      </c>
    </row>
    <row r="4" spans="1:39">
      <c r="A4" s="6" t="s">
        <v>238</v>
      </c>
      <c r="B4" s="6" t="s">
        <v>26</v>
      </c>
      <c r="C4" s="6" t="s">
        <v>235</v>
      </c>
      <c r="D4" s="6" t="s">
        <v>236</v>
      </c>
      <c r="E4" s="6" t="s">
        <v>237</v>
      </c>
      <c r="F4" s="6">
        <v>3</v>
      </c>
      <c r="G4" s="6">
        <v>4</v>
      </c>
      <c r="H4" s="6">
        <v>1</v>
      </c>
      <c r="I4" s="11">
        <f>SUM(F4:H4)</f>
        <v>8</v>
      </c>
      <c r="J4" s="12">
        <f>1/F4+1/G4+1/H4</f>
        <v>1.5833333333333333</v>
      </c>
      <c r="L4" s="6">
        <v>9</v>
      </c>
      <c r="M4" s="6">
        <v>9</v>
      </c>
      <c r="N4" s="6">
        <v>9</v>
      </c>
      <c r="O4" s="11">
        <f>SUM(L4:N4)</f>
        <v>27</v>
      </c>
      <c r="P4" s="12">
        <f>1/L4+1/M4+1/N4</f>
        <v>0.33333333333333331</v>
      </c>
      <c r="Q4" s="11">
        <f>SUM(L4:N4,F4:H4)</f>
        <v>35</v>
      </c>
      <c r="R4" s="12">
        <f>1/F4+1/G4+1/H4+1/L4+1/M4+1/N4</f>
        <v>1.9166666666666667</v>
      </c>
      <c r="T4" s="6">
        <v>9</v>
      </c>
      <c r="U4" s="6">
        <v>9</v>
      </c>
      <c r="V4" s="6">
        <v>9</v>
      </c>
      <c r="W4" s="11">
        <f>SUM(T4:V4)</f>
        <v>27</v>
      </c>
      <c r="X4" s="11">
        <f>SUM(T4:V4,L4:N4)</f>
        <v>54</v>
      </c>
      <c r="Y4" s="12">
        <f>1/L4+1/M4+1/N4+1/T4+1/U4+1/V4</f>
        <v>0.66666666666666674</v>
      </c>
      <c r="Z4" s="11">
        <f>SUM(T4:V4,L4:N4,F4:H4)</f>
        <v>62</v>
      </c>
      <c r="AA4" s="12">
        <f>1/F4+1/G4+1/H4+1/L4+1/M4+1/N4+1/T4+1/U4+1/V4</f>
        <v>2.25</v>
      </c>
      <c r="AB4" s="13" t="s">
        <v>586</v>
      </c>
      <c r="AC4" s="11">
        <f>COUNTIF(F4:H4,"=1")</f>
        <v>1</v>
      </c>
      <c r="AD4" s="11">
        <f>COUNTIF(K4,"*")</f>
        <v>0</v>
      </c>
      <c r="AE4" s="11">
        <f>COUNTIF(S4,"*")</f>
        <v>0</v>
      </c>
      <c r="AF4" s="11">
        <f>COUNTIF(AB4,"*1*")+COUNTIF(AB4,"*2*")+COUNTIF(AB4,"*3*")</f>
        <v>1</v>
      </c>
      <c r="AG4" s="11">
        <f>(2*COUNTIF(F4:H4,"=1"))+(2*COUNTIF(K4,"*"))+(4*COUNTIF(S4,"*"))+(8*COUNTIF(AB4,"*3*"))+(10*COUNTIF(AB4,"*2*"))+(15*COUNTIF(AB4,"*1*"))</f>
        <v>12</v>
      </c>
      <c r="AH4" s="11" t="str">
        <f>B4</f>
        <v>Citrus Valley</v>
      </c>
      <c r="AI4" s="11">
        <f>SUMIF(AH$3:AH$7,AH4,AG$3:AG$7)</f>
        <v>29</v>
      </c>
    </row>
    <row r="5" spans="1:39">
      <c r="A5" s="6" t="s">
        <v>238</v>
      </c>
      <c r="B5" s="6" t="s">
        <v>18</v>
      </c>
      <c r="C5" s="6" t="s">
        <v>527</v>
      </c>
      <c r="D5" s="6" t="s">
        <v>528</v>
      </c>
      <c r="E5" s="6" t="s">
        <v>529</v>
      </c>
      <c r="F5" s="6">
        <v>2</v>
      </c>
      <c r="G5" s="6">
        <v>1</v>
      </c>
      <c r="H5" s="6">
        <v>5</v>
      </c>
      <c r="I5" s="11">
        <f>SUM(F5:H5)</f>
        <v>8</v>
      </c>
      <c r="J5" s="12">
        <f>1/F5+1/G5+1/H5</f>
        <v>1.7</v>
      </c>
      <c r="L5" s="6">
        <v>9</v>
      </c>
      <c r="M5" s="6">
        <v>9</v>
      </c>
      <c r="N5" s="6">
        <v>9</v>
      </c>
      <c r="O5" s="11">
        <f>SUM(L5:N5)</f>
        <v>27</v>
      </c>
      <c r="P5" s="12">
        <f>1/L5+1/M5+1/N5</f>
        <v>0.33333333333333331</v>
      </c>
      <c r="Q5" s="11">
        <f>SUM(L5:N5,F5:H5)</f>
        <v>35</v>
      </c>
      <c r="R5" s="12">
        <f>1/F5+1/G5+1/H5+1/L5+1/M5+1/N5</f>
        <v>2.0333333333333332</v>
      </c>
      <c r="T5" s="6">
        <v>9</v>
      </c>
      <c r="U5" s="6">
        <v>9</v>
      </c>
      <c r="V5" s="6">
        <v>9</v>
      </c>
      <c r="W5" s="11">
        <f>SUM(T5:V5)</f>
        <v>27</v>
      </c>
      <c r="X5" s="11">
        <f>SUM(T5:V5,L5:N5)</f>
        <v>54</v>
      </c>
      <c r="Y5" s="12">
        <f>1/L5+1/M5+1/N5+1/T5+1/U5+1/V5</f>
        <v>0.66666666666666674</v>
      </c>
      <c r="Z5" s="11">
        <f>SUM(T5:V5,L5:N5,F5:H5)</f>
        <v>62</v>
      </c>
      <c r="AA5" s="12">
        <f>1/F5+1/G5+1/H5+1/L5+1/M5+1/N5+1/T5+1/U5+1/V5</f>
        <v>2.3666666666666667</v>
      </c>
      <c r="AB5" s="13" t="s">
        <v>590</v>
      </c>
      <c r="AC5" s="11">
        <f>COUNTIF(F5:H5,"=1")</f>
        <v>1</v>
      </c>
      <c r="AD5" s="11">
        <f>COUNTIF(K5,"*")</f>
        <v>0</v>
      </c>
      <c r="AE5" s="11">
        <f>COUNTIF(S5,"*")</f>
        <v>0</v>
      </c>
      <c r="AF5" s="11">
        <f>COUNTIF(AB5,"*1*")+COUNTIF(AB5,"*2*")+COUNTIF(AB5,"*3*")</f>
        <v>1</v>
      </c>
      <c r="AG5" s="11">
        <f>(2*COUNTIF(F5:H5,"=1"))+(2*COUNTIF(K5,"*"))+(4*COUNTIF(S5,"*"))+(8*COUNTIF(AB5,"*3*"))+(10*COUNTIF(AB5,"*2*"))+(15*COUNTIF(AB5,"*1*"))</f>
        <v>10</v>
      </c>
      <c r="AH5" s="11" t="str">
        <f>B5</f>
        <v>Yucaipa</v>
      </c>
      <c r="AI5" s="11">
        <f>SUMIF(AH$3:AH$7,AH5,AG$3:AG$7)</f>
        <v>10</v>
      </c>
    </row>
    <row r="6" spans="1:39">
      <c r="A6" s="6" t="s">
        <v>238</v>
      </c>
      <c r="B6" s="6" t="s">
        <v>10</v>
      </c>
      <c r="C6" s="6" t="s">
        <v>285</v>
      </c>
      <c r="D6" s="6" t="s">
        <v>286</v>
      </c>
      <c r="E6" s="6" t="s">
        <v>287</v>
      </c>
      <c r="F6" s="6">
        <v>4</v>
      </c>
      <c r="G6" s="6">
        <v>2</v>
      </c>
      <c r="H6" s="6">
        <v>3</v>
      </c>
      <c r="I6" s="11">
        <f>SUM(F6:H6)</f>
        <v>9</v>
      </c>
      <c r="J6" s="12">
        <f>1/F6+1/G6+1/H6</f>
        <v>1.0833333333333333</v>
      </c>
      <c r="L6" s="6">
        <v>9</v>
      </c>
      <c r="M6" s="6">
        <v>9</v>
      </c>
      <c r="N6" s="6">
        <v>9</v>
      </c>
      <c r="O6" s="11">
        <f>SUM(L6:N6)</f>
        <v>27</v>
      </c>
      <c r="P6" s="12">
        <f>1/L6+1/M6+1/N6</f>
        <v>0.33333333333333331</v>
      </c>
      <c r="Q6" s="11">
        <f>SUM(L6:N6,F6:H6)</f>
        <v>36</v>
      </c>
      <c r="R6" s="12">
        <f>1/F6+1/G6+1/H6+1/L6+1/M6+1/N6</f>
        <v>1.4166666666666667</v>
      </c>
      <c r="T6" s="6">
        <v>9</v>
      </c>
      <c r="U6" s="6">
        <v>9</v>
      </c>
      <c r="V6" s="6">
        <v>9</v>
      </c>
      <c r="W6" s="11">
        <f>SUM(T6:V6)</f>
        <v>27</v>
      </c>
      <c r="X6" s="11">
        <f>SUM(T6:V6,L6:N6)</f>
        <v>54</v>
      </c>
      <c r="Y6" s="12">
        <f>1/L6+1/M6+1/N6+1/T6+1/U6+1/V6</f>
        <v>0.66666666666666674</v>
      </c>
      <c r="Z6" s="11">
        <f>SUM(T6:V6,L6:N6,F6:H6)</f>
        <v>63</v>
      </c>
      <c r="AA6" s="12">
        <f>1/F6+1/G6+1/H6+1/L6+1/M6+1/N6+1/T6+1/U6+1/V6</f>
        <v>1.7500000000000002</v>
      </c>
      <c r="AB6" s="13" t="s">
        <v>592</v>
      </c>
      <c r="AC6" s="11">
        <f>COUNTIF(F6:H6,"=1")</f>
        <v>0</v>
      </c>
      <c r="AD6" s="11">
        <f>COUNTIF(K6,"*")</f>
        <v>0</v>
      </c>
      <c r="AE6" s="11">
        <f>COUNTIF(S6,"*")</f>
        <v>0</v>
      </c>
      <c r="AF6" s="11">
        <f>COUNTIF(AB6,"*1*")+COUNTIF(AB6,"*2*")+COUNTIF(AB6,"*3*")</f>
        <v>0</v>
      </c>
      <c r="AG6" s="11">
        <f>(2*COUNTIF(F6:H6,"=1"))+(2*COUNTIF(K6,"*"))+(4*COUNTIF(S6,"*"))+(8*COUNTIF(AB6,"*3*"))+(10*COUNTIF(AB6,"*2*"))+(15*COUNTIF(AB6,"*1*"))</f>
        <v>0</v>
      </c>
      <c r="AH6" s="11" t="str">
        <f>B6</f>
        <v>Claremont</v>
      </c>
      <c r="AI6" s="11">
        <f>SUMIF(AH$3:AH$7,AH6,AG$3:AG$7)</f>
        <v>0</v>
      </c>
    </row>
    <row r="7" spans="1:39">
      <c r="A7" s="6" t="s">
        <v>238</v>
      </c>
      <c r="B7" s="6" t="s">
        <v>5</v>
      </c>
      <c r="C7" s="6" t="s">
        <v>379</v>
      </c>
      <c r="D7" s="6" t="s">
        <v>351</v>
      </c>
      <c r="E7" s="6" t="s">
        <v>380</v>
      </c>
      <c r="F7" s="6">
        <v>5</v>
      </c>
      <c r="G7" s="6">
        <v>5</v>
      </c>
      <c r="H7" s="6">
        <v>2</v>
      </c>
      <c r="I7" s="11">
        <f>SUM(F7:H7)</f>
        <v>12</v>
      </c>
      <c r="J7" s="12">
        <f>1/F7+1/G7+1/H7</f>
        <v>0.9</v>
      </c>
      <c r="L7" s="6">
        <v>9</v>
      </c>
      <c r="M7" s="6">
        <v>9</v>
      </c>
      <c r="N7" s="6">
        <v>9</v>
      </c>
      <c r="O7" s="11">
        <f>SUM(L7:N7)</f>
        <v>27</v>
      </c>
      <c r="P7" s="12">
        <f>1/L7+1/M7+1/N7</f>
        <v>0.33333333333333331</v>
      </c>
      <c r="Q7" s="11">
        <f>SUM(L7:N7,F7:H7)</f>
        <v>39</v>
      </c>
      <c r="R7" s="12">
        <f>1/F7+1/G7+1/H7+1/L7+1/M7+1/N7</f>
        <v>1.2333333333333334</v>
      </c>
      <c r="T7" s="6">
        <v>9</v>
      </c>
      <c r="U7" s="6">
        <v>9</v>
      </c>
      <c r="V7" s="6">
        <v>9</v>
      </c>
      <c r="W7" s="11">
        <f>SUM(T7:V7)</f>
        <v>27</v>
      </c>
      <c r="X7" s="11">
        <f>SUM(T7:V7,L7:N7)</f>
        <v>54</v>
      </c>
      <c r="Y7" s="12">
        <f>1/L7+1/M7+1/N7+1/T7+1/U7+1/V7</f>
        <v>0.66666666666666674</v>
      </c>
      <c r="Z7" s="11">
        <f>SUM(T7:V7,L7:N7,F7:H7)</f>
        <v>66</v>
      </c>
      <c r="AA7" s="12">
        <f>1/F7+1/G7+1/H7+1/L7+1/M7+1/N7+1/T7+1/U7+1/V7</f>
        <v>1.5666666666666669</v>
      </c>
      <c r="AB7" s="13" t="s">
        <v>614</v>
      </c>
      <c r="AC7" s="11">
        <f>COUNTIF(F7:H7,"=1")</f>
        <v>0</v>
      </c>
      <c r="AD7" s="11">
        <f>COUNTIF(K7,"*")</f>
        <v>0</v>
      </c>
      <c r="AE7" s="11">
        <f>COUNTIF(S7,"*")</f>
        <v>0</v>
      </c>
      <c r="AF7" s="11">
        <f>COUNTIF(AB7,"*1*")+COUNTIF(AB7,"*2*")+COUNTIF(AB7,"*3*")</f>
        <v>0</v>
      </c>
      <c r="AG7" s="11">
        <f>(2*COUNTIF(F7:H7,"=1"))+(2*COUNTIF(K7,"*"))+(4*COUNTIF(S7,"*"))+(8*COUNTIF(AB7,"*3*"))+(10*COUNTIF(AB7,"*2*"))+(15*COUNTIF(AB7,"*1*"))</f>
        <v>0</v>
      </c>
      <c r="AH7" s="11" t="str">
        <f>B7</f>
        <v>El Camino Real</v>
      </c>
      <c r="AI7" s="11">
        <f>SUMIF(AH$3:AH$7,AH7,AG$3:AG$7)</f>
        <v>0</v>
      </c>
    </row>
  </sheetData>
  <sheetProtection formatColumns="0" formatRows="0" insertColumns="0" insertRows="0" sort="0" autoFilter="0"/>
  <mergeCells count="1">
    <mergeCell ref="A1:AM1"/>
  </mergeCells>
  <phoneticPr fontId="20" type="noConversion"/>
  <conditionalFormatting sqref="L3:N65524 T3:V65524 F3:H65524">
    <cfRule type="cellIs" dxfId="60" priority="1" stopIfTrue="1" operator="equal">
      <formula>9</formula>
    </cfRule>
  </conditionalFormatting>
  <conditionalFormatting sqref="A3:XFD65524">
    <cfRule type="expression" dxfId="59" priority="2" stopIfTrue="1">
      <formula>$S3&lt;&gt;0</formula>
    </cfRule>
    <cfRule type="expression" dxfId="58" priority="3" stopIfTrue="1">
      <formula>$K3&lt;&gt;0</formula>
    </cfRule>
  </conditionalFormatting>
  <dataValidations count="1">
    <dataValidation type="whole" showErrorMessage="1" errorTitle="WTF!?" error="PHAILURE!_x000a__x000a_You have to enter a number between 1 and 9." sqref="L3:N7 F3:H7 T3:V7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AJ11"/>
  <sheetViews>
    <sheetView zoomScaleNormal="100" workbookViewId="0">
      <selection sqref="A1:AJ11"/>
    </sheetView>
  </sheetViews>
  <sheetFormatPr defaultRowHeight="9"/>
  <cols>
    <col min="1" max="1" width="4.42578125" style="14" bestFit="1" customWidth="1"/>
    <col min="2" max="2" width="8.28515625" style="14" bestFit="1" customWidth="1"/>
    <col min="3" max="3" width="4.28515625" style="14" bestFit="1" customWidth="1"/>
    <col min="4" max="4" width="7.5703125" style="14" bestFit="1" customWidth="1"/>
    <col min="5" max="5" width="6.5703125" style="14" bestFit="1" customWidth="1"/>
    <col min="6" max="6" width="2.42578125" style="14" bestFit="1" customWidth="1"/>
    <col min="7" max="8" width="2.7109375" style="14" bestFit="1" customWidth="1"/>
    <col min="9" max="10" width="4.85546875" style="15" bestFit="1" customWidth="1"/>
    <col min="11" max="11" width="4.85546875" style="15" hidden="1" customWidth="1"/>
    <col min="12" max="12" width="2.28515625" style="14" hidden="1" customWidth="1"/>
    <col min="13" max="14" width="2.5703125" style="14" hidden="1" customWidth="1"/>
    <col min="15" max="15" width="4.5703125" style="15" hidden="1" customWidth="1"/>
    <col min="16" max="16" width="4.85546875" style="15" hidden="1" customWidth="1"/>
    <col min="17" max="17" width="4.5703125" style="15" hidden="1" customWidth="1"/>
    <col min="18" max="18" width="4.85546875" style="15" hidden="1" customWidth="1"/>
    <col min="19" max="19" width="4.42578125" style="16" bestFit="1" customWidth="1"/>
    <col min="20" max="20" width="2.28515625" style="14" bestFit="1" customWidth="1"/>
    <col min="21" max="22" width="2.5703125" style="14" bestFit="1" customWidth="1"/>
    <col min="23" max="23" width="4.5703125" style="15" bestFit="1" customWidth="1"/>
    <col min="24" max="24" width="4.5703125" style="15" hidden="1" customWidth="1"/>
    <col min="25" max="25" width="4.85546875" style="15" hidden="1" customWidth="1"/>
    <col min="26" max="26" width="5.42578125" style="15" bestFit="1" customWidth="1"/>
    <col min="27" max="27" width="5.7109375" style="15" bestFit="1" customWidth="1"/>
    <col min="28" max="28" width="4.85546875" style="16" bestFit="1" customWidth="1"/>
    <col min="29" max="29" width="4.85546875" style="15" hidden="1" customWidth="1"/>
    <col min="30" max="30" width="4.42578125" style="15" hidden="1" customWidth="1"/>
    <col min="31" max="31" width="4.5703125" style="15" hidden="1" customWidth="1"/>
    <col min="32" max="32" width="5.140625" style="15" hidden="1" customWidth="1"/>
    <col min="33" max="33" width="5.5703125" style="15" hidden="1" customWidth="1"/>
    <col min="34" max="34" width="8.28515625" style="14" hidden="1" customWidth="1"/>
    <col min="35" max="35" width="5.5703125" style="14" hidden="1" customWidth="1"/>
    <col min="36" max="16384" width="9.140625" style="14"/>
  </cols>
  <sheetData>
    <row r="1" spans="1:36" ht="25.5">
      <c r="A1" s="25" t="s">
        <v>616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</row>
    <row r="2" spans="1:36" s="19" customFormat="1" ht="27" customHeight="1">
      <c r="A2" s="18" t="s">
        <v>191</v>
      </c>
      <c r="B2" s="18" t="s">
        <v>187</v>
      </c>
      <c r="C2" s="18" t="s">
        <v>561</v>
      </c>
      <c r="D2" s="18" t="s">
        <v>562</v>
      </c>
      <c r="E2" s="18" t="s">
        <v>563</v>
      </c>
      <c r="F2" s="18" t="s">
        <v>389</v>
      </c>
      <c r="G2" s="18" t="s">
        <v>427</v>
      </c>
      <c r="H2" s="18" t="s">
        <v>407</v>
      </c>
      <c r="I2" s="18" t="s">
        <v>566</v>
      </c>
      <c r="J2" s="18" t="s">
        <v>567</v>
      </c>
      <c r="K2" s="18"/>
      <c r="L2" s="18" t="s">
        <v>314</v>
      </c>
      <c r="M2" s="18" t="s">
        <v>347</v>
      </c>
      <c r="N2" s="18" t="s">
        <v>308</v>
      </c>
      <c r="O2" s="18" t="s">
        <v>569</v>
      </c>
      <c r="P2" s="18" t="s">
        <v>570</v>
      </c>
      <c r="Q2" s="18" t="s">
        <v>571</v>
      </c>
      <c r="R2" s="18" t="s">
        <v>572</v>
      </c>
      <c r="S2" s="21" t="s">
        <v>573</v>
      </c>
      <c r="T2" s="18" t="s">
        <v>460</v>
      </c>
      <c r="U2" s="18" t="s">
        <v>463</v>
      </c>
      <c r="V2" s="18" t="s">
        <v>457</v>
      </c>
      <c r="W2" s="18" t="s">
        <v>574</v>
      </c>
      <c r="X2" s="18" t="s">
        <v>575</v>
      </c>
      <c r="Y2" s="18" t="s">
        <v>576</v>
      </c>
      <c r="Z2" s="18" t="s">
        <v>577</v>
      </c>
      <c r="AA2" s="18" t="s">
        <v>578</v>
      </c>
      <c r="AB2" s="21" t="s">
        <v>579</v>
      </c>
      <c r="AC2" s="18" t="s">
        <v>580</v>
      </c>
      <c r="AD2" s="18" t="s">
        <v>581</v>
      </c>
      <c r="AE2" s="18" t="s">
        <v>573</v>
      </c>
      <c r="AF2" s="18" t="s">
        <v>582</v>
      </c>
      <c r="AG2" s="18" t="s">
        <v>583</v>
      </c>
      <c r="AH2" s="20" t="s">
        <v>187</v>
      </c>
      <c r="AI2" s="20" t="s">
        <v>584</v>
      </c>
    </row>
    <row r="3" spans="1:36">
      <c r="A3" s="14" t="s">
        <v>199</v>
      </c>
      <c r="B3" s="14" t="s">
        <v>10</v>
      </c>
      <c r="C3" s="14" t="s">
        <v>323</v>
      </c>
      <c r="D3" s="14" t="s">
        <v>324</v>
      </c>
      <c r="E3" s="14" t="s">
        <v>325</v>
      </c>
      <c r="F3" s="14">
        <v>1</v>
      </c>
      <c r="G3" s="14">
        <v>1</v>
      </c>
      <c r="H3" s="14">
        <v>1</v>
      </c>
      <c r="I3" s="15">
        <f>SUM(F3:H3)</f>
        <v>3</v>
      </c>
      <c r="J3" s="17">
        <f>1/F3+1/G3+1/H3</f>
        <v>3</v>
      </c>
      <c r="K3" s="17"/>
      <c r="L3" s="14">
        <v>9</v>
      </c>
      <c r="M3" s="14">
        <v>9</v>
      </c>
      <c r="N3" s="14">
        <v>9</v>
      </c>
      <c r="O3" s="15">
        <f>SUM(L3:N3)</f>
        <v>27</v>
      </c>
      <c r="P3" s="17">
        <f>1/L3+1/M3+1/N3</f>
        <v>0.33333333333333331</v>
      </c>
      <c r="Q3" s="15">
        <f>SUM(L3:N3,F3:H3)</f>
        <v>30</v>
      </c>
      <c r="R3" s="17">
        <f>1/F3+1/G3+1/H3+1/L3+1/M3+1/N3</f>
        <v>3.3333333333333335</v>
      </c>
      <c r="S3" s="16" t="s">
        <v>603</v>
      </c>
      <c r="T3" s="14">
        <v>1</v>
      </c>
      <c r="U3" s="14">
        <v>4</v>
      </c>
      <c r="V3" s="14">
        <v>1</v>
      </c>
      <c r="W3" s="15">
        <f>SUM(T3:V3)</f>
        <v>6</v>
      </c>
      <c r="X3" s="15">
        <f>SUM(T3:V3,L3:N3)</f>
        <v>33</v>
      </c>
      <c r="Y3" s="17">
        <f>1/L3+1/M3+1/N3+1/T3+1/U3+1/V3</f>
        <v>2.583333333333333</v>
      </c>
      <c r="Z3" s="15">
        <f>SUM(T3:V3,F3:H3)</f>
        <v>9</v>
      </c>
      <c r="AA3" s="17">
        <f>1/F3+1/G3+1/H3+1/T3+1/U3+1/V3</f>
        <v>5.25</v>
      </c>
      <c r="AB3" s="16" t="s">
        <v>588</v>
      </c>
      <c r="AC3" s="15">
        <f t="shared" ref="AC3:AC11" si="0">COUNTIF(F3:H3,"=1")</f>
        <v>3</v>
      </c>
      <c r="AD3" s="15" t="e">
        <f>COUNTIF(#REF!,"*")</f>
        <v>#REF!</v>
      </c>
      <c r="AE3" s="15">
        <f t="shared" ref="AE3:AE11" si="1">COUNTIF(S3,"*")</f>
        <v>1</v>
      </c>
      <c r="AF3" s="15">
        <f>COUNTIF(AB3,"*1*")+COUNTIF(AB3,"*2*")+COUNTIF(AB3,"*3*")</f>
        <v>1</v>
      </c>
      <c r="AG3" s="15" t="e">
        <f>(2*COUNTIF(F3:H3,"=1"))+(2*COUNTIF(#REF!,"*"))+(4*COUNTIF(S3,"*"))+(8*COUNTIF(AB3,"*3*"))+(10*COUNTIF(AB3,"*2*"))+(15*COUNTIF(AB3,"*1*"))</f>
        <v>#REF!</v>
      </c>
      <c r="AH3" s="15" t="str">
        <f t="shared" ref="AH3:AH11" si="2">B3</f>
        <v>Claremont</v>
      </c>
      <c r="AI3" s="15" t="e">
        <f t="shared" ref="AI3:AI11" si="3">SUMIF(AH$3:AH$11,AH3,AG$3:AG$11)</f>
        <v>#REF!</v>
      </c>
    </row>
    <row r="4" spans="1:36">
      <c r="A4" s="14" t="s">
        <v>199</v>
      </c>
      <c r="B4" s="14" t="s">
        <v>136</v>
      </c>
      <c r="C4" s="14" t="s">
        <v>196</v>
      </c>
      <c r="D4" s="14" t="s">
        <v>197</v>
      </c>
      <c r="E4" s="14" t="s">
        <v>198</v>
      </c>
      <c r="F4" s="14">
        <v>1</v>
      </c>
      <c r="G4" s="14">
        <v>2</v>
      </c>
      <c r="H4" s="14">
        <v>1</v>
      </c>
      <c r="I4" s="15">
        <f>SUM(F4:H4)</f>
        <v>4</v>
      </c>
      <c r="J4" s="17">
        <f>1/F4+1/G4+1/H4</f>
        <v>2.5</v>
      </c>
      <c r="K4" s="17"/>
      <c r="L4" s="14">
        <v>9</v>
      </c>
      <c r="M4" s="14">
        <v>9</v>
      </c>
      <c r="N4" s="14">
        <v>9</v>
      </c>
      <c r="O4" s="15">
        <f>SUM(L4:N4)</f>
        <v>27</v>
      </c>
      <c r="P4" s="17">
        <f>1/L4+1/M4+1/N4</f>
        <v>0.33333333333333331</v>
      </c>
      <c r="Q4" s="15">
        <f>SUM(L4:N4,F4:H4)</f>
        <v>31</v>
      </c>
      <c r="R4" s="17">
        <f>1/F4+1/G4+1/H4+1/L4+1/M4+1/N4</f>
        <v>2.8333333333333335</v>
      </c>
      <c r="S4" s="16" t="s">
        <v>603</v>
      </c>
      <c r="T4" s="14">
        <v>3</v>
      </c>
      <c r="U4" s="14">
        <v>2</v>
      </c>
      <c r="V4" s="14">
        <v>2</v>
      </c>
      <c r="W4" s="15">
        <f>SUM(T4:V4)</f>
        <v>7</v>
      </c>
      <c r="X4" s="15">
        <f>SUM(T4:V4,L4:N4)</f>
        <v>34</v>
      </c>
      <c r="Y4" s="17">
        <f>1/L4+1/M4+1/N4+1/T4+1/U4+1/V4</f>
        <v>1.6666666666666665</v>
      </c>
      <c r="Z4" s="15">
        <f>SUM(T4:V4,F4:H4)</f>
        <v>11</v>
      </c>
      <c r="AA4" s="17">
        <f>1/F4+1/G4+1/H4+1/T4+1/U4+1/V4</f>
        <v>3.8333333333333335</v>
      </c>
      <c r="AB4" s="16" t="s">
        <v>586</v>
      </c>
      <c r="AC4" s="15">
        <f t="shared" si="0"/>
        <v>2</v>
      </c>
      <c r="AD4" s="15" t="e">
        <f>COUNTIF(#REF!,"*")</f>
        <v>#REF!</v>
      </c>
      <c r="AE4" s="15">
        <f t="shared" si="1"/>
        <v>1</v>
      </c>
      <c r="AF4" s="15">
        <f>COUNTIF(AB4,"*1*")+2*COUNTIF(AB4,"*2*")+3*COUNTIF(AB4,"*3*")</f>
        <v>2</v>
      </c>
      <c r="AG4" s="15" t="e">
        <f>(2*COUNTIF(F4:H4,"=1"))+(2*COUNTIF(#REF!,"*"))+(4*COUNTIF(S4,"*"))+(8*COUNTIF(AB4,"*3*"))+(10*COUNTIF(AB4,"*2*"))+(15*COUNTIF(AB4,"*1*"))</f>
        <v>#REF!</v>
      </c>
      <c r="AH4" s="15" t="str">
        <f t="shared" si="2"/>
        <v>Cajon</v>
      </c>
      <c r="AI4" s="15" t="e">
        <f t="shared" si="3"/>
        <v>#REF!</v>
      </c>
    </row>
    <row r="5" spans="1:36">
      <c r="A5" s="14" t="s">
        <v>199</v>
      </c>
      <c r="B5" s="14" t="s">
        <v>10</v>
      </c>
      <c r="C5" s="14" t="s">
        <v>264</v>
      </c>
      <c r="D5" s="14" t="s">
        <v>265</v>
      </c>
      <c r="E5" s="14" t="s">
        <v>266</v>
      </c>
      <c r="F5" s="14">
        <v>3</v>
      </c>
      <c r="G5" s="14">
        <v>2</v>
      </c>
      <c r="H5" s="14">
        <v>3</v>
      </c>
      <c r="I5" s="15">
        <f>SUM(F5:H5)</f>
        <v>8</v>
      </c>
      <c r="J5" s="17">
        <f>1/F5+1/G5+1/H5</f>
        <v>1.1666666666666665</v>
      </c>
      <c r="K5" s="17"/>
      <c r="L5" s="14">
        <v>9</v>
      </c>
      <c r="M5" s="14">
        <v>9</v>
      </c>
      <c r="N5" s="14">
        <v>9</v>
      </c>
      <c r="O5" s="15">
        <f>SUM(L5:N5)</f>
        <v>27</v>
      </c>
      <c r="P5" s="17">
        <f>1/L5+1/M5+1/N5</f>
        <v>0.33333333333333331</v>
      </c>
      <c r="Q5" s="15">
        <f>SUM(L5:N5,F5:H5)</f>
        <v>35</v>
      </c>
      <c r="R5" s="17">
        <f>1/F5+1/G5+1/H5+1/L5+1/M5+1/N5</f>
        <v>1.5</v>
      </c>
      <c r="S5" s="16" t="s">
        <v>603</v>
      </c>
      <c r="T5" s="14">
        <v>2</v>
      </c>
      <c r="U5" s="14">
        <v>1</v>
      </c>
      <c r="V5" s="14">
        <v>4</v>
      </c>
      <c r="W5" s="15">
        <f>SUM(T5:V5)</f>
        <v>7</v>
      </c>
      <c r="X5" s="15">
        <f>SUM(T5:V5,L5:N5)</f>
        <v>34</v>
      </c>
      <c r="Y5" s="17">
        <f>1/L5+1/M5+1/N5+1/T5+1/U5+1/V5</f>
        <v>2.083333333333333</v>
      </c>
      <c r="Z5" s="15">
        <f>SUM(T5:V5,F5:H5)</f>
        <v>15</v>
      </c>
      <c r="AA5" s="17">
        <f>1/F5+1/G5+1/H5+1/T5+1/U5+1/V5</f>
        <v>2.9166666666666665</v>
      </c>
      <c r="AB5" s="16" t="s">
        <v>590</v>
      </c>
      <c r="AC5" s="15">
        <f t="shared" si="0"/>
        <v>0</v>
      </c>
      <c r="AD5" s="15" t="e">
        <f>COUNTIF(#REF!,"*")</f>
        <v>#REF!</v>
      </c>
      <c r="AE5" s="15">
        <f t="shared" si="1"/>
        <v>1</v>
      </c>
      <c r="AF5" s="15">
        <f t="shared" ref="AF5:AF11" si="4">COUNTIF(AB5,"*1*")+COUNTIF(AB5,"*2*")+COUNTIF(AB5,"*3*")</f>
        <v>1</v>
      </c>
      <c r="AG5" s="15" t="e">
        <f>(2*COUNTIF(F5:H5,"=1"))+(2*COUNTIF(#REF!,"*"))+(4*COUNTIF(S5,"*"))+(8*COUNTIF(AB5,"*3*"))+(10*COUNTIF(AB5,"*2*"))+(15*COUNTIF(AB5,"*1*"))</f>
        <v>#REF!</v>
      </c>
      <c r="AH5" s="15" t="str">
        <f t="shared" si="2"/>
        <v>Claremont</v>
      </c>
      <c r="AI5" s="15" t="e">
        <f t="shared" si="3"/>
        <v>#REF!</v>
      </c>
    </row>
    <row r="6" spans="1:36">
      <c r="A6" s="14" t="s">
        <v>199</v>
      </c>
      <c r="B6" s="14" t="s">
        <v>10</v>
      </c>
      <c r="C6" s="14" t="s">
        <v>276</v>
      </c>
      <c r="D6" s="14" t="s">
        <v>277</v>
      </c>
      <c r="E6" s="14" t="s">
        <v>278</v>
      </c>
      <c r="F6" s="14">
        <v>2</v>
      </c>
      <c r="G6" s="14">
        <v>1</v>
      </c>
      <c r="H6" s="14">
        <v>4</v>
      </c>
      <c r="I6" s="15">
        <f>SUM(F6:H6)</f>
        <v>7</v>
      </c>
      <c r="J6" s="17">
        <f>1/F6+1/G6+1/H6</f>
        <v>1.75</v>
      </c>
      <c r="K6" s="17"/>
      <c r="L6" s="14">
        <v>9</v>
      </c>
      <c r="M6" s="14">
        <v>9</v>
      </c>
      <c r="N6" s="14">
        <v>9</v>
      </c>
      <c r="O6" s="15">
        <f>SUM(L6:N6)</f>
        <v>27</v>
      </c>
      <c r="P6" s="17">
        <f>1/L6+1/M6+1/N6</f>
        <v>0.33333333333333331</v>
      </c>
      <c r="Q6" s="15">
        <f>SUM(L6:N6,F6:H6)</f>
        <v>34</v>
      </c>
      <c r="R6" s="17">
        <f>1/F6+1/G6+1/H6+1/L6+1/M6+1/N6</f>
        <v>2.0833333333333335</v>
      </c>
      <c r="S6" s="16" t="s">
        <v>603</v>
      </c>
      <c r="T6" s="14">
        <v>4</v>
      </c>
      <c r="U6" s="14">
        <v>3</v>
      </c>
      <c r="V6" s="14">
        <v>3</v>
      </c>
      <c r="W6" s="15">
        <f>SUM(T6:V6)</f>
        <v>10</v>
      </c>
      <c r="X6" s="15">
        <f>SUM(T6:V6,L6:N6)</f>
        <v>37</v>
      </c>
      <c r="Y6" s="17">
        <f>1/L6+1/M6+1/N6+1/T6+1/U6+1/V6</f>
        <v>1.2499999999999998</v>
      </c>
      <c r="Z6" s="15">
        <f>SUM(T6:V6,F6:H6)</f>
        <v>17</v>
      </c>
      <c r="AA6" s="17">
        <f>1/F6+1/G6+1/H6+1/T6+1/U6+1/V6</f>
        <v>2.666666666666667</v>
      </c>
      <c r="AB6" s="16" t="s">
        <v>592</v>
      </c>
      <c r="AC6" s="15">
        <f t="shared" si="0"/>
        <v>1</v>
      </c>
      <c r="AD6" s="15" t="e">
        <f>COUNTIF(#REF!,"*")</f>
        <v>#REF!</v>
      </c>
      <c r="AE6" s="15">
        <f t="shared" si="1"/>
        <v>1</v>
      </c>
      <c r="AF6" s="15">
        <f t="shared" si="4"/>
        <v>0</v>
      </c>
      <c r="AG6" s="15" t="e">
        <f>(2*COUNTIF(F6:H6,"=1"))+(2*COUNTIF(#REF!,"*"))+(4*COUNTIF(S6,"*"))+(8*COUNTIF(AB6,"*3*"))+(10*COUNTIF(AB6,"*2*"))+(15*COUNTIF(AB6,"*1*"))</f>
        <v>#REF!</v>
      </c>
      <c r="AH6" s="15" t="str">
        <f t="shared" si="2"/>
        <v>Claremont</v>
      </c>
      <c r="AI6" s="15" t="e">
        <f t="shared" si="3"/>
        <v>#REF!</v>
      </c>
    </row>
    <row r="7" spans="1:36">
      <c r="A7" s="14" t="s">
        <v>199</v>
      </c>
      <c r="B7" s="14" t="s">
        <v>10</v>
      </c>
      <c r="C7" s="14" t="s">
        <v>332</v>
      </c>
      <c r="D7" s="14" t="s">
        <v>333</v>
      </c>
      <c r="E7" s="14" t="s">
        <v>334</v>
      </c>
      <c r="F7" s="14">
        <v>3</v>
      </c>
      <c r="G7" s="14">
        <v>3</v>
      </c>
      <c r="H7" s="14">
        <v>3</v>
      </c>
      <c r="I7" s="15">
        <f>SUM(F7:H7)</f>
        <v>9</v>
      </c>
      <c r="J7" s="17">
        <f>1/F7+1/G7+1/H7</f>
        <v>1</v>
      </c>
      <c r="K7" s="17"/>
      <c r="L7" s="14">
        <v>9</v>
      </c>
      <c r="M7" s="14">
        <v>9</v>
      </c>
      <c r="N7" s="14">
        <v>9</v>
      </c>
      <c r="O7" s="15">
        <f>SUM(L7:N7)</f>
        <v>27</v>
      </c>
      <c r="P7" s="17">
        <f>1/L7+1/M7+1/N7</f>
        <v>0.33333333333333331</v>
      </c>
      <c r="Q7" s="15">
        <f>SUM(L7:N7,F7:H7)</f>
        <v>36</v>
      </c>
      <c r="R7" s="17">
        <f>1/F7+1/G7+1/H7+1/L7+1/M7+1/N7</f>
        <v>1.3333333333333335</v>
      </c>
      <c r="S7" s="16" t="s">
        <v>603</v>
      </c>
      <c r="T7" s="14">
        <v>5</v>
      </c>
      <c r="U7" s="14">
        <v>5</v>
      </c>
      <c r="V7" s="14">
        <v>5</v>
      </c>
      <c r="W7" s="15">
        <f>SUM(T7:V7)</f>
        <v>15</v>
      </c>
      <c r="X7" s="15">
        <f>SUM(T7:V7,L7:N7)</f>
        <v>42</v>
      </c>
      <c r="Y7" s="17">
        <f>1/L7+1/M7+1/N7+1/T7+1/U7+1/V7</f>
        <v>0.93333333333333335</v>
      </c>
      <c r="Z7" s="15">
        <f>SUM(T7:V7,F7:H7)</f>
        <v>24</v>
      </c>
      <c r="AA7" s="17">
        <f>1/F7+1/G7+1/H7+1/T7+1/U7+1/V7</f>
        <v>1.5999999999999999</v>
      </c>
      <c r="AB7" s="16" t="s">
        <v>614</v>
      </c>
      <c r="AC7" s="15">
        <f t="shared" si="0"/>
        <v>0</v>
      </c>
      <c r="AD7" s="15" t="e">
        <f>COUNTIF(#REF!,"*")</f>
        <v>#REF!</v>
      </c>
      <c r="AE7" s="15">
        <f t="shared" si="1"/>
        <v>1</v>
      </c>
      <c r="AF7" s="15">
        <f t="shared" si="4"/>
        <v>0</v>
      </c>
      <c r="AG7" s="15" t="e">
        <f>(2*COUNTIF(F7:H7,"=1"))+(2*COUNTIF(#REF!,"*"))+(4*COUNTIF(S7,"*"))+(8*COUNTIF(AB7,"*3*"))+(10*COUNTIF(AB7,"*2*"))+(15*COUNTIF(AB7,"*1*"))</f>
        <v>#REF!</v>
      </c>
      <c r="AH7" s="15" t="str">
        <f t="shared" si="2"/>
        <v>Claremont</v>
      </c>
      <c r="AI7" s="15" t="e">
        <f t="shared" si="3"/>
        <v>#REF!</v>
      </c>
    </row>
    <row r="8" spans="1:36">
      <c r="A8" s="14" t="s">
        <v>199</v>
      </c>
      <c r="B8" s="14" t="s">
        <v>10</v>
      </c>
      <c r="C8" s="14" t="s">
        <v>288</v>
      </c>
      <c r="D8" s="14" t="s">
        <v>289</v>
      </c>
      <c r="E8" s="14" t="s">
        <v>290</v>
      </c>
      <c r="F8" s="14">
        <v>2</v>
      </c>
      <c r="G8" s="14">
        <v>3</v>
      </c>
      <c r="H8" s="14">
        <v>4</v>
      </c>
      <c r="I8" s="15">
        <f>SUM(F8:H8)</f>
        <v>9</v>
      </c>
      <c r="J8" s="17">
        <f>1/F8+1/G8+1/H8</f>
        <v>1.0833333333333333</v>
      </c>
      <c r="K8" s="17"/>
      <c r="L8" s="14">
        <v>9</v>
      </c>
      <c r="M8" s="14">
        <v>9</v>
      </c>
      <c r="N8" s="14">
        <v>9</v>
      </c>
      <c r="O8" s="15">
        <f>SUM(L8:N8)</f>
        <v>27</v>
      </c>
      <c r="P8" s="17">
        <f>1/L8+1/M8+1/N8</f>
        <v>0.33333333333333331</v>
      </c>
      <c r="Q8" s="15">
        <f>SUM(L8:N8,F8:H8)</f>
        <v>36</v>
      </c>
      <c r="R8" s="17">
        <f>1/F8+1/G8+1/H8+1/L8+1/M8+1/N8</f>
        <v>1.4166666666666667</v>
      </c>
      <c r="T8" s="14">
        <v>9</v>
      </c>
      <c r="U8" s="14">
        <v>9</v>
      </c>
      <c r="V8" s="14">
        <v>9</v>
      </c>
      <c r="W8" s="15">
        <f>SUM(T8:V8)</f>
        <v>27</v>
      </c>
      <c r="X8" s="15">
        <f>SUM(T8:V8,L8:N8)</f>
        <v>54</v>
      </c>
      <c r="Y8" s="17">
        <f>1/L8+1/M8+1/N8+1/T8+1/U8+1/V8</f>
        <v>0.66666666666666674</v>
      </c>
      <c r="Z8" s="15">
        <f>SUM(T8:V8,F8:H8)</f>
        <v>36</v>
      </c>
      <c r="AA8" s="17">
        <f>1/F8+1/G8+1/H8+1/T8+1/U8+1/V8</f>
        <v>1.4166666666666667</v>
      </c>
      <c r="AC8" s="15">
        <f t="shared" si="0"/>
        <v>0</v>
      </c>
      <c r="AD8" s="15" t="e">
        <f>COUNTIF(#REF!,"*")</f>
        <v>#REF!</v>
      </c>
      <c r="AE8" s="15">
        <f t="shared" si="1"/>
        <v>0</v>
      </c>
      <c r="AF8" s="15">
        <f t="shared" si="4"/>
        <v>0</v>
      </c>
      <c r="AG8" s="15" t="e">
        <f>(2*COUNTIF(F8:H8,"=1"))+(2*COUNTIF(#REF!,"*"))+(4*COUNTIF(S8,"*"))+(8*COUNTIF(AB8,"*3*"))+(10*COUNTIF(AB8,"*2*"))+(15*COUNTIF(AB8,"*1*"))</f>
        <v>#REF!</v>
      </c>
      <c r="AH8" s="15" t="str">
        <f t="shared" si="2"/>
        <v>Claremont</v>
      </c>
      <c r="AI8" s="15" t="e">
        <f t="shared" si="3"/>
        <v>#REF!</v>
      </c>
    </row>
    <row r="9" spans="1:36">
      <c r="A9" s="14" t="s">
        <v>199</v>
      </c>
      <c r="B9" s="14" t="s">
        <v>10</v>
      </c>
      <c r="C9" s="14" t="s">
        <v>341</v>
      </c>
      <c r="D9" s="14" t="s">
        <v>342</v>
      </c>
      <c r="E9" s="14" t="s">
        <v>343</v>
      </c>
      <c r="F9" s="14">
        <v>4</v>
      </c>
      <c r="G9" s="14">
        <v>4</v>
      </c>
      <c r="H9" s="14">
        <v>2</v>
      </c>
      <c r="I9" s="15">
        <f>SUM(F9:H9)</f>
        <v>10</v>
      </c>
      <c r="J9" s="17">
        <f>1/F9+1/G9+1/H9</f>
        <v>1</v>
      </c>
      <c r="K9" s="17"/>
      <c r="L9" s="14">
        <v>9</v>
      </c>
      <c r="M9" s="14">
        <v>9</v>
      </c>
      <c r="N9" s="14">
        <v>9</v>
      </c>
      <c r="O9" s="15">
        <f>SUM(L9:N9)</f>
        <v>27</v>
      </c>
      <c r="P9" s="17">
        <f>1/L9+1/M9+1/N9</f>
        <v>0.33333333333333331</v>
      </c>
      <c r="Q9" s="15">
        <f>SUM(L9:N9,F9:H9)</f>
        <v>37</v>
      </c>
      <c r="R9" s="17">
        <f>1/F9+1/G9+1/H9+1/L9+1/M9+1/N9</f>
        <v>1.3333333333333335</v>
      </c>
      <c r="T9" s="14">
        <v>9</v>
      </c>
      <c r="U9" s="14">
        <v>9</v>
      </c>
      <c r="V9" s="14">
        <v>9</v>
      </c>
      <c r="W9" s="15">
        <f>SUM(T9:V9)</f>
        <v>27</v>
      </c>
      <c r="X9" s="15">
        <f>SUM(T9:V9,L9:N9)</f>
        <v>54</v>
      </c>
      <c r="Y9" s="17">
        <f>1/L9+1/M9+1/N9+1/T9+1/U9+1/V9</f>
        <v>0.66666666666666674</v>
      </c>
      <c r="Z9" s="15">
        <f>SUM(T9:V9,F9:H9)</f>
        <v>37</v>
      </c>
      <c r="AA9" s="17">
        <f>1/F9+1/G9+1/H9+1/T9+1/U9+1/V9</f>
        <v>1.3333333333333335</v>
      </c>
      <c r="AC9" s="15">
        <f t="shared" si="0"/>
        <v>0</v>
      </c>
      <c r="AD9" s="15" t="e">
        <f>COUNTIF(#REF!,"*")</f>
        <v>#REF!</v>
      </c>
      <c r="AE9" s="15">
        <f t="shared" si="1"/>
        <v>0</v>
      </c>
      <c r="AF9" s="15">
        <f t="shared" si="4"/>
        <v>0</v>
      </c>
      <c r="AG9" s="15" t="e">
        <f>(2*COUNTIF(F9:H9,"=1"))+(2*COUNTIF(#REF!,"*"))+(4*COUNTIF(S9,"*"))+(8*COUNTIF(AB9,"*3*"))+(10*COUNTIF(AB9,"*2*"))+(15*COUNTIF(AB9,"*1*"))</f>
        <v>#REF!</v>
      </c>
      <c r="AH9" s="15" t="str">
        <f t="shared" si="2"/>
        <v>Claremont</v>
      </c>
      <c r="AI9" s="15" t="e">
        <f t="shared" si="3"/>
        <v>#REF!</v>
      </c>
    </row>
    <row r="10" spans="1:36">
      <c r="A10" s="14" t="s">
        <v>199</v>
      </c>
      <c r="B10" s="14" t="s">
        <v>26</v>
      </c>
      <c r="C10" s="14" t="s">
        <v>216</v>
      </c>
      <c r="D10" s="14" t="s">
        <v>217</v>
      </c>
      <c r="E10" s="14" t="s">
        <v>218</v>
      </c>
      <c r="F10" s="14">
        <v>4</v>
      </c>
      <c r="G10" s="14">
        <v>5</v>
      </c>
      <c r="H10" s="14">
        <v>2</v>
      </c>
      <c r="I10" s="15">
        <f>SUM(F10:H10)</f>
        <v>11</v>
      </c>
      <c r="J10" s="17">
        <f>1/F10+1/G10+1/H10</f>
        <v>0.95</v>
      </c>
      <c r="K10" s="17"/>
      <c r="L10" s="14">
        <v>9</v>
      </c>
      <c r="M10" s="14">
        <v>9</v>
      </c>
      <c r="N10" s="14">
        <v>9</v>
      </c>
      <c r="O10" s="15">
        <f>SUM(L10:N10)</f>
        <v>27</v>
      </c>
      <c r="P10" s="17">
        <f>1/L10+1/M10+1/N10</f>
        <v>0.33333333333333331</v>
      </c>
      <c r="Q10" s="15">
        <f>SUM(L10:N10,F10:H10)</f>
        <v>38</v>
      </c>
      <c r="R10" s="17">
        <f>1/F10+1/G10+1/H10+1/L10+1/M10+1/N10</f>
        <v>1.2833333333333334</v>
      </c>
      <c r="T10" s="14">
        <v>9</v>
      </c>
      <c r="U10" s="14">
        <v>9</v>
      </c>
      <c r="V10" s="14">
        <v>9</v>
      </c>
      <c r="W10" s="15">
        <f>SUM(T10:V10)</f>
        <v>27</v>
      </c>
      <c r="X10" s="15">
        <f>SUM(T10:V10,L10:N10)</f>
        <v>54</v>
      </c>
      <c r="Y10" s="17">
        <f>1/L10+1/M10+1/N10+1/T10+1/U10+1/V10</f>
        <v>0.66666666666666674</v>
      </c>
      <c r="Z10" s="15">
        <f>SUM(T10:V10,F10:H10)</f>
        <v>38</v>
      </c>
      <c r="AA10" s="17">
        <f>1/F10+1/G10+1/H10+1/T10+1/U10+1/V10</f>
        <v>1.2833333333333334</v>
      </c>
      <c r="AC10" s="15">
        <f t="shared" si="0"/>
        <v>0</v>
      </c>
      <c r="AD10" s="15" t="e">
        <f>COUNTIF(#REF!,"*")</f>
        <v>#REF!</v>
      </c>
      <c r="AE10" s="15">
        <f t="shared" si="1"/>
        <v>0</v>
      </c>
      <c r="AF10" s="15">
        <f t="shared" si="4"/>
        <v>0</v>
      </c>
      <c r="AG10" s="15" t="e">
        <f>(2*COUNTIF(F10:H10,"=1"))+(2*COUNTIF(#REF!,"*"))+(4*COUNTIF(S10,"*"))+(8*COUNTIF(AB10,"*3*"))+(10*COUNTIF(AB10,"*2*"))+(15*COUNTIF(AB10,"*1*"))</f>
        <v>#REF!</v>
      </c>
      <c r="AH10" s="15" t="str">
        <f t="shared" si="2"/>
        <v>Citrus Valley</v>
      </c>
      <c r="AI10" s="15" t="e">
        <f t="shared" si="3"/>
        <v>#REF!</v>
      </c>
    </row>
    <row r="11" spans="1:36">
      <c r="A11" s="14" t="s">
        <v>199</v>
      </c>
      <c r="B11" s="14" t="s">
        <v>18</v>
      </c>
      <c r="C11" s="14" t="s">
        <v>541</v>
      </c>
      <c r="D11" s="14" t="s">
        <v>542</v>
      </c>
      <c r="E11" s="14" t="s">
        <v>543</v>
      </c>
      <c r="F11" s="14">
        <v>9</v>
      </c>
      <c r="G11" s="14">
        <v>9</v>
      </c>
      <c r="H11" s="14">
        <v>9</v>
      </c>
      <c r="I11" s="15">
        <f>SUM(F11:H11)</f>
        <v>27</v>
      </c>
      <c r="J11" s="17">
        <f>1/F11+1/G11+1/H11</f>
        <v>0.33333333333333331</v>
      </c>
      <c r="K11" s="17"/>
      <c r="L11" s="14">
        <v>9</v>
      </c>
      <c r="M11" s="14">
        <v>9</v>
      </c>
      <c r="N11" s="14">
        <v>9</v>
      </c>
      <c r="O11" s="15">
        <f>SUM(L11:N11)</f>
        <v>27</v>
      </c>
      <c r="P11" s="17">
        <f>1/L11+1/M11+1/N11</f>
        <v>0.33333333333333331</v>
      </c>
      <c r="Q11" s="15">
        <f>SUM(L11:N11,F11:H11)</f>
        <v>54</v>
      </c>
      <c r="R11" s="17">
        <f>1/F11+1/G11+1/H11+1/L11+1/M11+1/N11</f>
        <v>0.66666666666666674</v>
      </c>
      <c r="T11" s="14">
        <v>9</v>
      </c>
      <c r="U11" s="14">
        <v>9</v>
      </c>
      <c r="V11" s="14">
        <v>9</v>
      </c>
      <c r="W11" s="15">
        <f>SUM(T11:V11)</f>
        <v>27</v>
      </c>
      <c r="X11" s="15">
        <f>SUM(T11:V11,L11:N11)</f>
        <v>54</v>
      </c>
      <c r="Y11" s="17">
        <f>1/L11+1/M11+1/N11+1/T11+1/U11+1/V11</f>
        <v>0.66666666666666674</v>
      </c>
      <c r="Z11" s="15">
        <f>SUM(T11:V11,F11:H11)</f>
        <v>54</v>
      </c>
      <c r="AA11" s="17">
        <f>1/F11+1/G11+1/H11+1/T11+1/U11+1/V11</f>
        <v>0.66666666666666674</v>
      </c>
      <c r="AC11" s="15">
        <f t="shared" si="0"/>
        <v>0</v>
      </c>
      <c r="AD11" s="15" t="e">
        <f>COUNTIF(#REF!,"*")</f>
        <v>#REF!</v>
      </c>
      <c r="AE11" s="15">
        <f t="shared" si="1"/>
        <v>0</v>
      </c>
      <c r="AF11" s="15">
        <f t="shared" si="4"/>
        <v>0</v>
      </c>
      <c r="AG11" s="15" t="e">
        <f>(2*COUNTIF(F11:H11,"=1"))+(2*COUNTIF(#REF!,"*"))+(4*COUNTIF(S11,"*"))+(8*COUNTIF(AB11,"*3*"))+(10*COUNTIF(AB11,"*2*"))+(15*COUNTIF(AB11,"*1*"))</f>
        <v>#REF!</v>
      </c>
      <c r="AH11" s="15" t="str">
        <f t="shared" si="2"/>
        <v>Yucaipa</v>
      </c>
      <c r="AI11" s="15" t="e">
        <f t="shared" si="3"/>
        <v>#REF!</v>
      </c>
    </row>
  </sheetData>
  <sheetProtection formatColumns="0" formatRows="0" insertColumns="0" insertRows="0" sort="0" autoFilter="0"/>
  <sortState ref="A3:AB11">
    <sortCondition ref="Z3"/>
  </sortState>
  <mergeCells count="1">
    <mergeCell ref="A1:AJ1"/>
  </mergeCells>
  <conditionalFormatting sqref="T3:V65499 F3:H65499 L3:N65499">
    <cfRule type="cellIs" dxfId="44" priority="3" stopIfTrue="1" operator="equal">
      <formula>9</formula>
    </cfRule>
  </conditionalFormatting>
  <conditionalFormatting sqref="A3:IW65499">
    <cfRule type="expression" dxfId="43" priority="6" stopIfTrue="1">
      <formula>$S3&lt;&gt;0</formula>
    </cfRule>
    <cfRule type="expression" dxfId="42" priority="7" stopIfTrue="1">
      <formula>#REF!&lt;&gt;0</formula>
    </cfRule>
  </conditionalFormatting>
  <dataValidations count="1">
    <dataValidation type="whole" showErrorMessage="1" errorTitle="WTF!?" error="PHAILURE!_x000a__x000a_You have to enter a number between 1 and 9." sqref="T3:V11 F3:H11 L3:N11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AJ12"/>
  <sheetViews>
    <sheetView zoomScaleNormal="100" workbookViewId="0">
      <selection activeCell="W22" sqref="W22"/>
    </sheetView>
  </sheetViews>
  <sheetFormatPr defaultRowHeight="9"/>
  <cols>
    <col min="1" max="1" width="5.42578125" style="14" bestFit="1" customWidth="1"/>
    <col min="2" max="2" width="9.28515625" style="14" bestFit="1" customWidth="1"/>
    <col min="3" max="3" width="4.28515625" style="14" bestFit="1" customWidth="1"/>
    <col min="4" max="4" width="7.7109375" style="14" bestFit="1" customWidth="1"/>
    <col min="5" max="5" width="6" style="14" bestFit="1" customWidth="1"/>
    <col min="6" max="6" width="2.42578125" style="14" bestFit="1" customWidth="1"/>
    <col min="7" max="8" width="2.7109375" style="14" bestFit="1" customWidth="1"/>
    <col min="9" max="10" width="4.85546875" style="15" bestFit="1" customWidth="1"/>
    <col min="11" max="11" width="5" style="16" hidden="1" customWidth="1"/>
    <col min="12" max="12" width="2.28515625" style="14" hidden="1" customWidth="1"/>
    <col min="13" max="14" width="2.5703125" style="14" hidden="1" customWidth="1"/>
    <col min="15" max="15" width="4.5703125" style="15" hidden="1" customWidth="1"/>
    <col min="16" max="16" width="4.85546875" style="15" hidden="1" customWidth="1"/>
    <col min="17" max="17" width="4.5703125" style="15" hidden="1" customWidth="1"/>
    <col min="18" max="18" width="4.85546875" style="15" hidden="1" customWidth="1"/>
    <col min="19" max="19" width="4.42578125" style="16" bestFit="1" customWidth="1"/>
    <col min="20" max="20" width="2.28515625" style="14" bestFit="1" customWidth="1"/>
    <col min="21" max="22" width="2.5703125" style="14" bestFit="1" customWidth="1"/>
    <col min="23" max="23" width="4.5703125" style="15" bestFit="1" customWidth="1"/>
    <col min="24" max="24" width="4.5703125" style="15" hidden="1" customWidth="1"/>
    <col min="25" max="25" width="4.85546875" style="15" hidden="1" customWidth="1"/>
    <col min="26" max="26" width="5.42578125" style="15" bestFit="1" customWidth="1"/>
    <col min="27" max="27" width="5.7109375" style="15" bestFit="1" customWidth="1"/>
    <col min="28" max="28" width="4.85546875" style="16" bestFit="1" customWidth="1"/>
    <col min="29" max="29" width="4.85546875" style="15" hidden="1" customWidth="1"/>
    <col min="30" max="30" width="4.42578125" style="15" hidden="1" customWidth="1"/>
    <col min="31" max="31" width="4.5703125" style="15" hidden="1" customWidth="1"/>
    <col min="32" max="32" width="5.140625" style="15" hidden="1" customWidth="1"/>
    <col min="33" max="33" width="5.5703125" style="15" hidden="1" customWidth="1"/>
    <col min="34" max="34" width="9.28515625" style="14" hidden="1" customWidth="1"/>
    <col min="35" max="35" width="5.5703125" style="14" hidden="1" customWidth="1"/>
    <col min="36" max="16384" width="9.140625" style="14"/>
  </cols>
  <sheetData>
    <row r="1" spans="1:36" ht="26.25">
      <c r="A1" s="25" t="s">
        <v>617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30"/>
    </row>
    <row r="2" spans="1:36" s="19" customFormat="1" ht="27" customHeight="1">
      <c r="A2" s="18" t="s">
        <v>191</v>
      </c>
      <c r="B2" s="18" t="s">
        <v>187</v>
      </c>
      <c r="C2" s="18" t="s">
        <v>561</v>
      </c>
      <c r="D2" s="18" t="s">
        <v>562</v>
      </c>
      <c r="E2" s="18" t="s">
        <v>563</v>
      </c>
      <c r="F2" s="18" t="s">
        <v>389</v>
      </c>
      <c r="G2" s="18" t="s">
        <v>427</v>
      </c>
      <c r="H2" s="18" t="s">
        <v>407</v>
      </c>
      <c r="I2" s="18" t="s">
        <v>566</v>
      </c>
      <c r="J2" s="18" t="s">
        <v>567</v>
      </c>
      <c r="K2" s="21" t="s">
        <v>568</v>
      </c>
      <c r="L2" s="18" t="s">
        <v>314</v>
      </c>
      <c r="M2" s="18" t="s">
        <v>347</v>
      </c>
      <c r="N2" s="18" t="s">
        <v>308</v>
      </c>
      <c r="O2" s="18" t="s">
        <v>569</v>
      </c>
      <c r="P2" s="18" t="s">
        <v>570</v>
      </c>
      <c r="Q2" s="18" t="s">
        <v>571</v>
      </c>
      <c r="R2" s="18" t="s">
        <v>572</v>
      </c>
      <c r="S2" s="21" t="s">
        <v>573</v>
      </c>
      <c r="T2" s="18" t="s">
        <v>460</v>
      </c>
      <c r="U2" s="18" t="s">
        <v>463</v>
      </c>
      <c r="V2" s="18" t="s">
        <v>457</v>
      </c>
      <c r="W2" s="18" t="s">
        <v>574</v>
      </c>
      <c r="X2" s="18" t="s">
        <v>575</v>
      </c>
      <c r="Y2" s="18" t="s">
        <v>576</v>
      </c>
      <c r="Z2" s="18" t="s">
        <v>577</v>
      </c>
      <c r="AA2" s="18" t="s">
        <v>578</v>
      </c>
      <c r="AB2" s="21" t="s">
        <v>579</v>
      </c>
      <c r="AC2" s="18" t="s">
        <v>580</v>
      </c>
      <c r="AD2" s="18" t="s">
        <v>581</v>
      </c>
      <c r="AE2" s="18" t="s">
        <v>573</v>
      </c>
      <c r="AF2" s="18" t="s">
        <v>582</v>
      </c>
      <c r="AG2" s="18" t="s">
        <v>583</v>
      </c>
      <c r="AH2" s="20" t="s">
        <v>187</v>
      </c>
      <c r="AI2" s="20" t="s">
        <v>584</v>
      </c>
    </row>
    <row r="3" spans="1:36">
      <c r="A3" s="14" t="s">
        <v>225</v>
      </c>
      <c r="B3" s="14" t="s">
        <v>10</v>
      </c>
      <c r="C3" s="14" t="s">
        <v>329</v>
      </c>
      <c r="D3" s="14" t="s">
        <v>330</v>
      </c>
      <c r="E3" s="14" t="s">
        <v>331</v>
      </c>
      <c r="F3" s="14">
        <v>2</v>
      </c>
      <c r="G3" s="14">
        <v>1</v>
      </c>
      <c r="H3" s="14">
        <v>1</v>
      </c>
      <c r="I3" s="15">
        <f>SUM(F3:H3)</f>
        <v>4</v>
      </c>
      <c r="J3" s="17">
        <f>1/F3+1/G3+1/H3</f>
        <v>2.5</v>
      </c>
      <c r="L3" s="14">
        <v>9</v>
      </c>
      <c r="M3" s="14">
        <v>9</v>
      </c>
      <c r="N3" s="14">
        <v>9</v>
      </c>
      <c r="O3" s="15">
        <f>SUM(L3:N3)</f>
        <v>27</v>
      </c>
      <c r="P3" s="17">
        <f>1/L3+1/M3+1/N3</f>
        <v>0.33333333333333331</v>
      </c>
      <c r="Q3" s="15">
        <f>SUM(L3:N3,F3:H3)</f>
        <v>31</v>
      </c>
      <c r="R3" s="17">
        <f>1/F3+1/G3+1/H3+1/L3+1/M3+1/N3</f>
        <v>2.8333333333333335</v>
      </c>
      <c r="S3" s="16" t="s">
        <v>603</v>
      </c>
      <c r="T3" s="14">
        <v>1</v>
      </c>
      <c r="U3" s="14">
        <v>1</v>
      </c>
      <c r="V3" s="14">
        <v>1</v>
      </c>
      <c r="W3" s="15">
        <f>SUM(T3:V3)</f>
        <v>3</v>
      </c>
      <c r="X3" s="15">
        <f>SUM(T3:V3,L3:N3)</f>
        <v>30</v>
      </c>
      <c r="Y3" s="17">
        <f>1/L3+1/M3+1/N3+1/T3+1/U3+1/V3</f>
        <v>3.333333333333333</v>
      </c>
      <c r="Z3" s="15">
        <f>SUM(T3:V3,F3:H3)</f>
        <v>7</v>
      </c>
      <c r="AA3" s="17">
        <f>1/F3+1/G3+1/H3+1/T3+1/U3+1/V3</f>
        <v>5.5</v>
      </c>
      <c r="AB3" s="16" t="s">
        <v>588</v>
      </c>
      <c r="AC3" s="15">
        <f t="shared" ref="AC3:AC12" si="0">COUNTIF(F3:H3,"=1")</f>
        <v>2</v>
      </c>
      <c r="AD3" s="15">
        <f t="shared" ref="AD3:AD12" si="1">COUNTIF(K3,"*")</f>
        <v>0</v>
      </c>
      <c r="AE3" s="15">
        <f t="shared" ref="AE3:AE12" si="2">COUNTIF(S3,"*")</f>
        <v>1</v>
      </c>
      <c r="AF3" s="15">
        <f t="shared" ref="AF3:AF9" si="3">COUNTIF(AB3,"*1*")+COUNTIF(AB3,"*2*")+COUNTIF(AB3,"*3*")</f>
        <v>1</v>
      </c>
      <c r="AG3" s="15">
        <f t="shared" ref="AG3:AG12" si="4">(2*COUNTIF(F3:H3,"=1"))+(2*COUNTIF(K3,"*"))+(4*COUNTIF(S3,"*"))+(8*COUNTIF(AB3,"*3*"))+(10*COUNTIF(AB3,"*2*"))+(15*COUNTIF(AB3,"*1*"))</f>
        <v>23</v>
      </c>
      <c r="AH3" s="15" t="str">
        <f t="shared" ref="AH3:AH12" si="5">B3</f>
        <v>Claremont</v>
      </c>
      <c r="AI3" s="15">
        <f t="shared" ref="AI3:AI12" si="6">SUMIF(AH$3:AH$12,AH3,AG$3:AG$12)</f>
        <v>57</v>
      </c>
    </row>
    <row r="4" spans="1:36">
      <c r="A4" s="14" t="s">
        <v>225</v>
      </c>
      <c r="B4" s="14" t="s">
        <v>10</v>
      </c>
      <c r="C4" s="14" t="s">
        <v>335</v>
      </c>
      <c r="D4" s="14" t="s">
        <v>336</v>
      </c>
      <c r="E4" s="14" t="s">
        <v>337</v>
      </c>
      <c r="F4" s="14">
        <v>1</v>
      </c>
      <c r="G4" s="14">
        <v>1</v>
      </c>
      <c r="H4" s="14">
        <v>1</v>
      </c>
      <c r="I4" s="15">
        <f>SUM(F4:H4)</f>
        <v>3</v>
      </c>
      <c r="J4" s="17">
        <f>1/F4+1/G4+1/H4</f>
        <v>3</v>
      </c>
      <c r="L4" s="14">
        <v>9</v>
      </c>
      <c r="M4" s="14">
        <v>9</v>
      </c>
      <c r="N4" s="14">
        <v>9</v>
      </c>
      <c r="O4" s="15">
        <f>SUM(L4:N4)</f>
        <v>27</v>
      </c>
      <c r="P4" s="17">
        <f>1/L4+1/M4+1/N4</f>
        <v>0.33333333333333331</v>
      </c>
      <c r="Q4" s="15">
        <f>SUM(L4:N4,F4:H4)</f>
        <v>30</v>
      </c>
      <c r="R4" s="17">
        <f>1/F4+1/G4+1/H4+1/L4+1/M4+1/N4</f>
        <v>3.3333333333333335</v>
      </c>
      <c r="S4" s="16" t="s">
        <v>603</v>
      </c>
      <c r="T4" s="14">
        <v>3</v>
      </c>
      <c r="U4" s="14">
        <v>2</v>
      </c>
      <c r="V4" s="14">
        <v>3</v>
      </c>
      <c r="W4" s="15">
        <f>SUM(T4:V4)</f>
        <v>8</v>
      </c>
      <c r="X4" s="15">
        <f>SUM(T4:V4,L4:N4)</f>
        <v>35</v>
      </c>
      <c r="Y4" s="17">
        <f>1/L4+1/M4+1/N4+1/T4+1/U4+1/V4</f>
        <v>1.4999999999999998</v>
      </c>
      <c r="Z4" s="15">
        <f>SUM(T4:V4,F4:H4)</f>
        <v>11</v>
      </c>
      <c r="AA4" s="17">
        <f>1/F4+1/G4+1/H4+1/T4+1/U4+1/V4</f>
        <v>4.166666666666667</v>
      </c>
      <c r="AB4" s="16" t="s">
        <v>586</v>
      </c>
      <c r="AC4" s="15">
        <f t="shared" si="0"/>
        <v>3</v>
      </c>
      <c r="AD4" s="15">
        <f t="shared" si="1"/>
        <v>0</v>
      </c>
      <c r="AE4" s="15">
        <f t="shared" si="2"/>
        <v>1</v>
      </c>
      <c r="AF4" s="15">
        <f t="shared" si="3"/>
        <v>1</v>
      </c>
      <c r="AG4" s="15">
        <f t="shared" si="4"/>
        <v>20</v>
      </c>
      <c r="AH4" s="15" t="str">
        <f t="shared" si="5"/>
        <v>Claremont</v>
      </c>
      <c r="AI4" s="15">
        <f t="shared" si="6"/>
        <v>57</v>
      </c>
    </row>
    <row r="5" spans="1:36">
      <c r="A5" s="14" t="s">
        <v>225</v>
      </c>
      <c r="B5" s="14" t="s">
        <v>10</v>
      </c>
      <c r="C5" s="14" t="s">
        <v>347</v>
      </c>
      <c r="D5" s="14" t="s">
        <v>348</v>
      </c>
      <c r="E5" s="14" t="s">
        <v>349</v>
      </c>
      <c r="F5" s="14">
        <v>1</v>
      </c>
      <c r="G5" s="14">
        <v>2</v>
      </c>
      <c r="H5" s="14">
        <v>2</v>
      </c>
      <c r="I5" s="15">
        <f>SUM(F5:H5)</f>
        <v>5</v>
      </c>
      <c r="J5" s="17">
        <f>1/F5+1/G5+1/H5</f>
        <v>2</v>
      </c>
      <c r="L5" s="14">
        <v>9</v>
      </c>
      <c r="M5" s="14">
        <v>9</v>
      </c>
      <c r="N5" s="14">
        <v>9</v>
      </c>
      <c r="O5" s="15">
        <f>SUM(L5:N5)</f>
        <v>27</v>
      </c>
      <c r="P5" s="17">
        <f>1/L5+1/M5+1/N5</f>
        <v>0.33333333333333331</v>
      </c>
      <c r="Q5" s="15">
        <f>SUM(L5:N5,F5:H5)</f>
        <v>32</v>
      </c>
      <c r="R5" s="17">
        <f>1/F5+1/G5+1/H5+1/L5+1/M5+1/N5</f>
        <v>2.3333333333333335</v>
      </c>
      <c r="S5" s="16" t="s">
        <v>603</v>
      </c>
      <c r="T5" s="14">
        <v>2</v>
      </c>
      <c r="U5" s="14">
        <v>4</v>
      </c>
      <c r="V5" s="14">
        <v>2</v>
      </c>
      <c r="W5" s="15">
        <f>SUM(T5:V5)</f>
        <v>8</v>
      </c>
      <c r="X5" s="15">
        <f>SUM(T5:V5,L5:N5)</f>
        <v>35</v>
      </c>
      <c r="Y5" s="17">
        <f>1/L5+1/M5+1/N5+1/T5+1/U5+1/V5</f>
        <v>1.5833333333333333</v>
      </c>
      <c r="Z5" s="15">
        <f>SUM(T5:V5,F5:H5)</f>
        <v>13</v>
      </c>
      <c r="AA5" s="17">
        <f>1/F5+1/G5+1/H5+1/T5+1/U5+1/V5</f>
        <v>3.25</v>
      </c>
      <c r="AB5" s="16" t="s">
        <v>590</v>
      </c>
      <c r="AC5" s="15">
        <f t="shared" si="0"/>
        <v>1</v>
      </c>
      <c r="AD5" s="15">
        <f t="shared" si="1"/>
        <v>0</v>
      </c>
      <c r="AE5" s="15">
        <f t="shared" si="2"/>
        <v>1</v>
      </c>
      <c r="AF5" s="15">
        <f t="shared" si="3"/>
        <v>1</v>
      </c>
      <c r="AG5" s="15">
        <f t="shared" si="4"/>
        <v>14</v>
      </c>
      <c r="AH5" s="15" t="str">
        <f t="shared" si="5"/>
        <v>Claremont</v>
      </c>
      <c r="AI5" s="15">
        <f t="shared" si="6"/>
        <v>57</v>
      </c>
    </row>
    <row r="6" spans="1:36">
      <c r="A6" s="14" t="s">
        <v>225</v>
      </c>
      <c r="B6" s="14" t="s">
        <v>26</v>
      </c>
      <c r="C6" s="14" t="s">
        <v>248</v>
      </c>
      <c r="D6" s="14" t="s">
        <v>249</v>
      </c>
      <c r="E6" s="14" t="s">
        <v>250</v>
      </c>
      <c r="F6" s="14">
        <v>2</v>
      </c>
      <c r="G6" s="14">
        <v>1</v>
      </c>
      <c r="H6" s="14">
        <v>1</v>
      </c>
      <c r="I6" s="15">
        <f>SUM(F6:H6)</f>
        <v>4</v>
      </c>
      <c r="J6" s="17">
        <f>1/F6+1/G6+1/H6</f>
        <v>2.5</v>
      </c>
      <c r="L6" s="14">
        <v>9</v>
      </c>
      <c r="M6" s="14">
        <v>9</v>
      </c>
      <c r="N6" s="14">
        <v>9</v>
      </c>
      <c r="O6" s="15">
        <f>SUM(L6:N6)</f>
        <v>27</v>
      </c>
      <c r="P6" s="17">
        <f>1/L6+1/M6+1/N6</f>
        <v>0.33333333333333331</v>
      </c>
      <c r="Q6" s="15">
        <f>SUM(L6:N6,F6:H6)</f>
        <v>31</v>
      </c>
      <c r="R6" s="17">
        <f>1/F6+1/G6+1/H6+1/L6+1/M6+1/N6</f>
        <v>2.8333333333333335</v>
      </c>
      <c r="S6" s="16" t="s">
        <v>603</v>
      </c>
      <c r="T6" s="14">
        <v>4</v>
      </c>
      <c r="U6" s="14">
        <v>3</v>
      </c>
      <c r="V6" s="14">
        <v>4</v>
      </c>
      <c r="W6" s="15">
        <f>SUM(T6:V6)</f>
        <v>11</v>
      </c>
      <c r="X6" s="15">
        <f>SUM(T6:V6,L6:N6)</f>
        <v>38</v>
      </c>
      <c r="Y6" s="17">
        <f>1/L6+1/M6+1/N6+1/T6+1/U6+1/V6</f>
        <v>1.1666666666666665</v>
      </c>
      <c r="Z6" s="15">
        <f>SUM(T6:V6,F6:H6)</f>
        <v>15</v>
      </c>
      <c r="AA6" s="17">
        <f>1/F6+1/G6+1/H6+1/T6+1/U6+1/V6</f>
        <v>3.3333333333333335</v>
      </c>
      <c r="AB6" s="16" t="s">
        <v>592</v>
      </c>
      <c r="AC6" s="15">
        <f t="shared" si="0"/>
        <v>2</v>
      </c>
      <c r="AD6" s="15">
        <f t="shared" si="1"/>
        <v>0</v>
      </c>
      <c r="AE6" s="15">
        <f t="shared" si="2"/>
        <v>1</v>
      </c>
      <c r="AF6" s="15">
        <f t="shared" si="3"/>
        <v>0</v>
      </c>
      <c r="AG6" s="15">
        <f t="shared" si="4"/>
        <v>8</v>
      </c>
      <c r="AH6" s="15" t="str">
        <f t="shared" si="5"/>
        <v>Citrus Valley</v>
      </c>
      <c r="AI6" s="15">
        <f t="shared" si="6"/>
        <v>8</v>
      </c>
    </row>
    <row r="7" spans="1:36">
      <c r="A7" s="14" t="s">
        <v>225</v>
      </c>
      <c r="B7" s="14" t="s">
        <v>18</v>
      </c>
      <c r="C7" s="14" t="s">
        <v>558</v>
      </c>
      <c r="D7" s="14" t="s">
        <v>559</v>
      </c>
      <c r="E7" s="14" t="s">
        <v>560</v>
      </c>
      <c r="F7" s="14">
        <v>1</v>
      </c>
      <c r="G7" s="14">
        <v>3</v>
      </c>
      <c r="H7" s="14">
        <v>2</v>
      </c>
      <c r="I7" s="15">
        <f>SUM(F7:H7)</f>
        <v>6</v>
      </c>
      <c r="J7" s="17">
        <f>1/F7+1/G7+1/H7</f>
        <v>1.8333333333333333</v>
      </c>
      <c r="L7" s="14">
        <v>9</v>
      </c>
      <c r="M7" s="14">
        <v>9</v>
      </c>
      <c r="N7" s="14">
        <v>9</v>
      </c>
      <c r="O7" s="15">
        <f>SUM(L7:N7)</f>
        <v>27</v>
      </c>
      <c r="P7" s="17">
        <f>1/L7+1/M7+1/N7</f>
        <v>0.33333333333333331</v>
      </c>
      <c r="Q7" s="15">
        <f>SUM(L7:N7,F7:H7)</f>
        <v>33</v>
      </c>
      <c r="R7" s="17">
        <f>1/F7+1/G7+1/H7+1/L7+1/M7+1/N7</f>
        <v>2.1666666666666665</v>
      </c>
      <c r="S7" s="16" t="s">
        <v>603</v>
      </c>
      <c r="T7" s="14">
        <v>5</v>
      </c>
      <c r="U7" s="14">
        <v>5</v>
      </c>
      <c r="V7" s="14">
        <v>5</v>
      </c>
      <c r="W7" s="15">
        <f>SUM(T7:V7)</f>
        <v>15</v>
      </c>
      <c r="X7" s="15">
        <f>SUM(T7:V7,L7:N7)</f>
        <v>42</v>
      </c>
      <c r="Y7" s="17">
        <f>1/L7+1/M7+1/N7+1/T7+1/U7+1/V7</f>
        <v>0.93333333333333335</v>
      </c>
      <c r="Z7" s="15">
        <f>SUM(T7:V7,F7:H7)</f>
        <v>21</v>
      </c>
      <c r="AA7" s="17">
        <f>1/F7+1/G7+1/H7+1/T7+1/U7+1/V7</f>
        <v>2.4333333333333336</v>
      </c>
      <c r="AB7" s="16" t="s">
        <v>614</v>
      </c>
      <c r="AC7" s="15">
        <f t="shared" si="0"/>
        <v>1</v>
      </c>
      <c r="AD7" s="15">
        <f t="shared" si="1"/>
        <v>0</v>
      </c>
      <c r="AE7" s="15">
        <f t="shared" si="2"/>
        <v>1</v>
      </c>
      <c r="AF7" s="15">
        <f t="shared" si="3"/>
        <v>0</v>
      </c>
      <c r="AG7" s="15">
        <f t="shared" si="4"/>
        <v>6</v>
      </c>
      <c r="AH7" s="15" t="str">
        <f t="shared" si="5"/>
        <v>Yucaipa</v>
      </c>
      <c r="AI7" s="15">
        <f t="shared" si="6"/>
        <v>6</v>
      </c>
    </row>
    <row r="8" spans="1:36">
      <c r="A8" s="14" t="s">
        <v>225</v>
      </c>
      <c r="B8" s="14" t="s">
        <v>10</v>
      </c>
      <c r="C8" s="14" t="s">
        <v>282</v>
      </c>
      <c r="D8" s="14" t="s">
        <v>283</v>
      </c>
      <c r="E8" s="14" t="s">
        <v>284</v>
      </c>
      <c r="F8" s="14">
        <v>2</v>
      </c>
      <c r="G8" s="14">
        <v>2</v>
      </c>
      <c r="H8" s="14">
        <v>3</v>
      </c>
      <c r="I8" s="15">
        <f>SUM(F8:H8)</f>
        <v>7</v>
      </c>
      <c r="J8" s="17">
        <f>1/F8+1/G8+1/H8</f>
        <v>1.3333333333333333</v>
      </c>
      <c r="L8" s="14">
        <v>9</v>
      </c>
      <c r="M8" s="14">
        <v>9</v>
      </c>
      <c r="N8" s="14">
        <v>9</v>
      </c>
      <c r="O8" s="15">
        <f>SUM(L8:N8)</f>
        <v>27</v>
      </c>
      <c r="P8" s="17">
        <f>1/L8+1/M8+1/N8</f>
        <v>0.33333333333333331</v>
      </c>
      <c r="Q8" s="15">
        <f>SUM(L8:N8,F8:H8)</f>
        <v>34</v>
      </c>
      <c r="R8" s="17">
        <f>1/F8+1/G8+1/H8+1/L8+1/M8+1/N8</f>
        <v>1.6666666666666667</v>
      </c>
      <c r="T8" s="14">
        <v>9</v>
      </c>
      <c r="U8" s="14">
        <v>9</v>
      </c>
      <c r="V8" s="14">
        <v>9</v>
      </c>
      <c r="W8" s="15">
        <f>SUM(T8:V8)</f>
        <v>27</v>
      </c>
      <c r="X8" s="15">
        <f>SUM(T8:V8,L8:N8)</f>
        <v>54</v>
      </c>
      <c r="Y8" s="17">
        <f>1/L8+1/M8+1/N8+1/T8+1/U8+1/V8</f>
        <v>0.66666666666666674</v>
      </c>
      <c r="Z8" s="15">
        <f>SUM(T8:V8,F8:H8)</f>
        <v>34</v>
      </c>
      <c r="AA8" s="17">
        <f>1/F8+1/G8+1/H8+1/T8+1/U8+1/V8</f>
        <v>1.6666666666666667</v>
      </c>
      <c r="AC8" s="15">
        <f t="shared" si="0"/>
        <v>0</v>
      </c>
      <c r="AD8" s="15">
        <f t="shared" si="1"/>
        <v>0</v>
      </c>
      <c r="AE8" s="15">
        <f t="shared" si="2"/>
        <v>0</v>
      </c>
      <c r="AF8" s="15">
        <f t="shared" si="3"/>
        <v>0</v>
      </c>
      <c r="AG8" s="15">
        <f t="shared" si="4"/>
        <v>0</v>
      </c>
      <c r="AH8" s="15" t="str">
        <f t="shared" si="5"/>
        <v>Claremont</v>
      </c>
      <c r="AI8" s="15">
        <f t="shared" si="6"/>
        <v>57</v>
      </c>
    </row>
    <row r="9" spans="1:36">
      <c r="A9" s="14" t="s">
        <v>225</v>
      </c>
      <c r="B9" s="14" t="s">
        <v>10</v>
      </c>
      <c r="C9" s="14" t="s">
        <v>356</v>
      </c>
      <c r="D9" s="14" t="s">
        <v>357</v>
      </c>
      <c r="E9" s="14" t="s">
        <v>358</v>
      </c>
      <c r="F9" s="14">
        <v>4</v>
      </c>
      <c r="G9" s="14">
        <v>2</v>
      </c>
      <c r="H9" s="14">
        <v>2</v>
      </c>
      <c r="I9" s="15">
        <f>SUM(F9:H9)</f>
        <v>8</v>
      </c>
      <c r="J9" s="17">
        <f>1/F9+1/G9+1/H9</f>
        <v>1.25</v>
      </c>
      <c r="L9" s="14">
        <v>9</v>
      </c>
      <c r="M9" s="14">
        <v>9</v>
      </c>
      <c r="N9" s="14">
        <v>9</v>
      </c>
      <c r="O9" s="15">
        <f>SUM(L9:N9)</f>
        <v>27</v>
      </c>
      <c r="P9" s="17">
        <f>1/L9+1/M9+1/N9</f>
        <v>0.33333333333333331</v>
      </c>
      <c r="Q9" s="15">
        <f>SUM(L9:N9,F9:H9)</f>
        <v>35</v>
      </c>
      <c r="R9" s="17">
        <f>1/F9+1/G9+1/H9+1/L9+1/M9+1/N9</f>
        <v>1.5833333333333335</v>
      </c>
      <c r="T9" s="14">
        <v>9</v>
      </c>
      <c r="U9" s="14">
        <v>9</v>
      </c>
      <c r="V9" s="14">
        <v>9</v>
      </c>
      <c r="W9" s="15">
        <f>SUM(T9:V9)</f>
        <v>27</v>
      </c>
      <c r="X9" s="15">
        <f>SUM(T9:V9,L9:N9)</f>
        <v>54</v>
      </c>
      <c r="Y9" s="17">
        <f>1/L9+1/M9+1/N9+1/T9+1/U9+1/V9</f>
        <v>0.66666666666666674</v>
      </c>
      <c r="Z9" s="15">
        <f>SUM(T9:V9,F9:H9)</f>
        <v>35</v>
      </c>
      <c r="AA9" s="17">
        <f>1/F9+1/G9+1/H9+1/T9+1/U9+1/V9</f>
        <v>1.5833333333333335</v>
      </c>
      <c r="AC9" s="15">
        <f t="shared" si="0"/>
        <v>0</v>
      </c>
      <c r="AD9" s="15">
        <f t="shared" si="1"/>
        <v>0</v>
      </c>
      <c r="AE9" s="15">
        <f t="shared" si="2"/>
        <v>0</v>
      </c>
      <c r="AF9" s="15">
        <f t="shared" si="3"/>
        <v>0</v>
      </c>
      <c r="AG9" s="15">
        <f t="shared" si="4"/>
        <v>0</v>
      </c>
      <c r="AH9" s="15" t="str">
        <f t="shared" si="5"/>
        <v>Claremont</v>
      </c>
      <c r="AI9" s="15">
        <f t="shared" si="6"/>
        <v>57</v>
      </c>
    </row>
    <row r="10" spans="1:36">
      <c r="A10" s="14" t="s">
        <v>225</v>
      </c>
      <c r="B10" s="14" t="s">
        <v>26</v>
      </c>
      <c r="C10" s="14" t="s">
        <v>222</v>
      </c>
      <c r="D10" s="14" t="s">
        <v>223</v>
      </c>
      <c r="E10" s="14" t="s">
        <v>224</v>
      </c>
      <c r="F10" s="14">
        <v>3</v>
      </c>
      <c r="G10" s="14">
        <v>3</v>
      </c>
      <c r="H10" s="14">
        <v>3</v>
      </c>
      <c r="I10" s="15">
        <f>SUM(F10:H10)</f>
        <v>9</v>
      </c>
      <c r="J10" s="17">
        <f>1/F10+1/G10+1/H10</f>
        <v>1</v>
      </c>
      <c r="L10" s="14">
        <v>9</v>
      </c>
      <c r="M10" s="14">
        <v>9</v>
      </c>
      <c r="N10" s="14">
        <v>9</v>
      </c>
      <c r="O10" s="15">
        <f>SUM(L10:N10)</f>
        <v>27</v>
      </c>
      <c r="P10" s="17">
        <f>1/L10+1/M10+1/N10</f>
        <v>0.33333333333333331</v>
      </c>
      <c r="Q10" s="15">
        <f>SUM(L10:N10,F10:H10)</f>
        <v>36</v>
      </c>
      <c r="R10" s="17">
        <f>1/F10+1/G10+1/H10+1/L10+1/M10+1/N10</f>
        <v>1.3333333333333335</v>
      </c>
      <c r="T10" s="14">
        <v>9</v>
      </c>
      <c r="U10" s="14">
        <v>9</v>
      </c>
      <c r="V10" s="14">
        <v>9</v>
      </c>
      <c r="W10" s="15">
        <f>SUM(T10:V10)</f>
        <v>27</v>
      </c>
      <c r="X10" s="15">
        <f>SUM(T10:V10,L10:N10)</f>
        <v>54</v>
      </c>
      <c r="Y10" s="17">
        <f>1/L10+1/M10+1/N10+1/T10+1/U10+1/V10</f>
        <v>0.66666666666666674</v>
      </c>
      <c r="Z10" s="15">
        <f>SUM(T10:V10,F10:H10)</f>
        <v>36</v>
      </c>
      <c r="AA10" s="17">
        <f>1/F10+1/G10+1/H10+1/T10+1/U10+1/V10</f>
        <v>1.3333333333333335</v>
      </c>
      <c r="AC10" s="15">
        <f t="shared" si="0"/>
        <v>0</v>
      </c>
      <c r="AD10" s="15">
        <f t="shared" si="1"/>
        <v>0</v>
      </c>
      <c r="AE10" s="15">
        <f t="shared" si="2"/>
        <v>0</v>
      </c>
      <c r="AF10" s="15">
        <f>COUNTIF(AB10,"*1*")+2*COUNTIF(AB10,"*2*")+3*COUNTIF(AB10,"*3*")</f>
        <v>0</v>
      </c>
      <c r="AG10" s="15">
        <f t="shared" si="4"/>
        <v>0</v>
      </c>
      <c r="AH10" s="15" t="str">
        <f t="shared" si="5"/>
        <v>Citrus Valley</v>
      </c>
      <c r="AI10" s="15">
        <f t="shared" si="6"/>
        <v>8</v>
      </c>
    </row>
    <row r="11" spans="1:36">
      <c r="A11" s="14" t="s">
        <v>225</v>
      </c>
      <c r="B11" s="14" t="s">
        <v>20</v>
      </c>
      <c r="C11" s="14" t="s">
        <v>485</v>
      </c>
      <c r="D11" s="14" t="s">
        <v>486</v>
      </c>
      <c r="E11" s="14" t="s">
        <v>487</v>
      </c>
      <c r="F11" s="14">
        <v>3</v>
      </c>
      <c r="G11" s="14">
        <v>4</v>
      </c>
      <c r="H11" s="14">
        <v>3</v>
      </c>
      <c r="I11" s="15">
        <f>SUM(F11:H11)</f>
        <v>10</v>
      </c>
      <c r="J11" s="17">
        <f>1/F11+1/G11+1/H11</f>
        <v>0.91666666666666652</v>
      </c>
      <c r="L11" s="14">
        <v>9</v>
      </c>
      <c r="M11" s="14">
        <v>9</v>
      </c>
      <c r="N11" s="14">
        <v>9</v>
      </c>
      <c r="O11" s="15">
        <f>SUM(L11:N11)</f>
        <v>27</v>
      </c>
      <c r="P11" s="17">
        <f>1/L11+1/M11+1/N11</f>
        <v>0.33333333333333331</v>
      </c>
      <c r="Q11" s="15">
        <f>SUM(L11:N11,F11:H11)</f>
        <v>37</v>
      </c>
      <c r="R11" s="17">
        <f>1/F11+1/G11+1/H11+1/L11+1/M11+1/N11</f>
        <v>1.25</v>
      </c>
      <c r="T11" s="14">
        <v>9</v>
      </c>
      <c r="U11" s="14">
        <v>9</v>
      </c>
      <c r="V11" s="14">
        <v>9</v>
      </c>
      <c r="W11" s="15">
        <f>SUM(T11:V11)</f>
        <v>27</v>
      </c>
      <c r="X11" s="15">
        <f>SUM(T11:V11,L11:N11)</f>
        <v>54</v>
      </c>
      <c r="Y11" s="17">
        <f>1/L11+1/M11+1/N11+1/T11+1/U11+1/V11</f>
        <v>0.66666666666666674</v>
      </c>
      <c r="Z11" s="15">
        <f>SUM(T11:V11,F11:H11)</f>
        <v>37</v>
      </c>
      <c r="AA11" s="17">
        <f>1/F11+1/G11+1/H11+1/T11+1/U11+1/V11</f>
        <v>1.25</v>
      </c>
      <c r="AC11" s="15">
        <f t="shared" si="0"/>
        <v>0</v>
      </c>
      <c r="AD11" s="15">
        <f t="shared" si="1"/>
        <v>0</v>
      </c>
      <c r="AE11" s="15">
        <f t="shared" si="2"/>
        <v>0</v>
      </c>
      <c r="AF11" s="15">
        <f>COUNTIF(AB11,"*1*")+COUNTIF(AB11,"*2*")+COUNTIF(AB11,"*3*")</f>
        <v>0</v>
      </c>
      <c r="AG11" s="15">
        <f t="shared" si="4"/>
        <v>0</v>
      </c>
      <c r="AH11" s="15" t="str">
        <f t="shared" si="5"/>
        <v>Vista Murrieta</v>
      </c>
      <c r="AI11" s="15">
        <f t="shared" si="6"/>
        <v>0</v>
      </c>
    </row>
    <row r="12" spans="1:36">
      <c r="A12" s="14" t="s">
        <v>225</v>
      </c>
      <c r="B12" s="14" t="s">
        <v>18</v>
      </c>
      <c r="C12" s="14" t="s">
        <v>530</v>
      </c>
      <c r="D12" s="14" t="s">
        <v>531</v>
      </c>
      <c r="E12" s="14" t="s">
        <v>507</v>
      </c>
      <c r="F12" s="14">
        <v>3</v>
      </c>
      <c r="G12" s="14">
        <v>3</v>
      </c>
      <c r="H12" s="14">
        <v>4</v>
      </c>
      <c r="I12" s="15">
        <f>SUM(F12:H12)</f>
        <v>10</v>
      </c>
      <c r="J12" s="17">
        <f>1/F12+1/G12+1/H12</f>
        <v>0.91666666666666663</v>
      </c>
      <c r="L12" s="14">
        <v>9</v>
      </c>
      <c r="M12" s="14">
        <v>9</v>
      </c>
      <c r="N12" s="14">
        <v>9</v>
      </c>
      <c r="O12" s="15">
        <f>SUM(L12:N12)</f>
        <v>27</v>
      </c>
      <c r="P12" s="17">
        <f>1/L12+1/M12+1/N12</f>
        <v>0.33333333333333331</v>
      </c>
      <c r="Q12" s="15">
        <f>SUM(L12:N12,F12:H12)</f>
        <v>37</v>
      </c>
      <c r="R12" s="17">
        <f>1/F12+1/G12+1/H12+1/L12+1/M12+1/N12</f>
        <v>1.25</v>
      </c>
      <c r="T12" s="14">
        <v>9</v>
      </c>
      <c r="U12" s="14">
        <v>9</v>
      </c>
      <c r="V12" s="14">
        <v>9</v>
      </c>
      <c r="W12" s="15">
        <f>SUM(T12:V12)</f>
        <v>27</v>
      </c>
      <c r="X12" s="15">
        <f>SUM(T12:V12,L12:N12)</f>
        <v>54</v>
      </c>
      <c r="Y12" s="17">
        <f>1/L12+1/M12+1/N12+1/T12+1/U12+1/V12</f>
        <v>0.66666666666666674</v>
      </c>
      <c r="Z12" s="15">
        <f>SUM(T12:V12,F12:H12)</f>
        <v>37</v>
      </c>
      <c r="AA12" s="17">
        <f>1/F12+1/G12+1/H12+1/T12+1/U12+1/V12</f>
        <v>1.25</v>
      </c>
      <c r="AC12" s="15">
        <f t="shared" si="0"/>
        <v>0</v>
      </c>
      <c r="AD12" s="15">
        <f t="shared" si="1"/>
        <v>0</v>
      </c>
      <c r="AE12" s="15">
        <f t="shared" si="2"/>
        <v>0</v>
      </c>
      <c r="AF12" s="15">
        <f>COUNTIF(AB12,"*1*")+COUNTIF(AB12,"*2*")+COUNTIF(AB12,"*3*")</f>
        <v>0</v>
      </c>
      <c r="AG12" s="15">
        <f t="shared" si="4"/>
        <v>0</v>
      </c>
      <c r="AH12" s="15" t="str">
        <f t="shared" si="5"/>
        <v>Yucaipa</v>
      </c>
      <c r="AI12" s="15">
        <f t="shared" si="6"/>
        <v>6</v>
      </c>
    </row>
  </sheetData>
  <sheetProtection formatColumns="0" formatRows="0" insertColumns="0" insertRows="0" sort="0" autoFilter="0"/>
  <sortState ref="A3:AB12">
    <sortCondition ref="Z3"/>
  </sortState>
  <mergeCells count="1">
    <mergeCell ref="A1:AJ1"/>
  </mergeCells>
  <conditionalFormatting sqref="T3:V65512 F3:H65512 L3:N65512">
    <cfRule type="cellIs" dxfId="63" priority="3" stopIfTrue="1" operator="equal">
      <formula>9</formula>
    </cfRule>
  </conditionalFormatting>
  <conditionalFormatting sqref="A3:IV65512">
    <cfRule type="expression" dxfId="62" priority="1" stopIfTrue="1">
      <formula>$S3&lt;&gt;0</formula>
    </cfRule>
    <cfRule type="expression" dxfId="61" priority="2" stopIfTrue="1">
      <formula>$K3&lt;&gt;0</formula>
    </cfRule>
  </conditionalFormatting>
  <dataValidations count="1">
    <dataValidation type="whole" showErrorMessage="1" errorTitle="WTF!?" error="PHAILURE!_x000a__x000a_You have to enter a number between 1 and 9." sqref="L3:N12 T3:V12 F3:H12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J34"/>
  <sheetViews>
    <sheetView zoomScaleNormal="100" workbookViewId="0">
      <selection sqref="A1:AJ34"/>
    </sheetView>
  </sheetViews>
  <sheetFormatPr defaultRowHeight="9"/>
  <cols>
    <col min="1" max="1" width="7.7109375" style="14" bestFit="1" customWidth="1"/>
    <col min="2" max="2" width="14.140625" style="14" customWidth="1"/>
    <col min="3" max="3" width="4.28515625" style="14" bestFit="1" customWidth="1"/>
    <col min="4" max="5" width="7.5703125" style="14" bestFit="1" customWidth="1"/>
    <col min="6" max="6" width="2.5703125" style="14" bestFit="1" customWidth="1"/>
    <col min="7" max="8" width="2.85546875" style="14" bestFit="1" customWidth="1"/>
    <col min="9" max="9" width="5" style="15" bestFit="1" customWidth="1"/>
    <col min="10" max="10" width="5.7109375" style="15" bestFit="1" customWidth="1"/>
    <col min="11" max="11" width="5" style="16" hidden="1" customWidth="1"/>
    <col min="12" max="12" width="2.42578125" style="14" hidden="1" customWidth="1"/>
    <col min="13" max="14" width="2.7109375" style="14" hidden="1" customWidth="1"/>
    <col min="15" max="15" width="4.7109375" style="15" hidden="1" customWidth="1"/>
    <col min="16" max="16" width="5.7109375" style="15" hidden="1" customWidth="1"/>
    <col min="17" max="17" width="4.7109375" style="15" hidden="1" customWidth="1"/>
    <col min="18" max="18" width="5.5703125" style="15" hidden="1" customWidth="1"/>
    <col min="19" max="19" width="4.42578125" style="16" bestFit="1" customWidth="1"/>
    <col min="20" max="20" width="2.42578125" style="14" bestFit="1" customWidth="1"/>
    <col min="21" max="22" width="2.7109375" style="14" bestFit="1" customWidth="1"/>
    <col min="23" max="23" width="4.7109375" style="15" bestFit="1" customWidth="1"/>
    <col min="24" max="24" width="4.7109375" style="15" hidden="1" customWidth="1"/>
    <col min="25" max="25" width="4.85546875" style="15" hidden="1" customWidth="1"/>
    <col min="26" max="26" width="5.5703125" style="15" bestFit="1" customWidth="1"/>
    <col min="27" max="27" width="5.85546875" style="15" bestFit="1" customWidth="1"/>
    <col min="28" max="28" width="4.85546875" style="16" bestFit="1" customWidth="1"/>
    <col min="29" max="29" width="5" style="15" hidden="1" customWidth="1"/>
    <col min="30" max="30" width="4.5703125" style="15" hidden="1" customWidth="1"/>
    <col min="31" max="31" width="4.7109375" style="15" hidden="1" customWidth="1"/>
    <col min="32" max="32" width="5.28515625" style="15" hidden="1" customWidth="1"/>
    <col min="33" max="33" width="5.7109375" style="15" hidden="1" customWidth="1"/>
    <col min="34" max="34" width="13.42578125" style="14" hidden="1" customWidth="1"/>
    <col min="35" max="35" width="5.7109375" style="14" hidden="1" customWidth="1"/>
    <col min="36" max="16384" width="9.140625" style="14"/>
  </cols>
  <sheetData>
    <row r="1" spans="1:36" ht="26.25">
      <c r="A1" s="25" t="s">
        <v>594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30"/>
    </row>
    <row r="2" spans="1:36" s="19" customFormat="1" ht="27" customHeight="1">
      <c r="A2" s="18" t="s">
        <v>191</v>
      </c>
      <c r="B2" s="18" t="s">
        <v>187</v>
      </c>
      <c r="C2" s="18" t="s">
        <v>561</v>
      </c>
      <c r="D2" s="18" t="s">
        <v>562</v>
      </c>
      <c r="E2" s="18" t="s">
        <v>563</v>
      </c>
      <c r="F2" s="18" t="s">
        <v>389</v>
      </c>
      <c r="G2" s="18" t="s">
        <v>427</v>
      </c>
      <c r="H2" s="18" t="s">
        <v>407</v>
      </c>
      <c r="I2" s="18" t="s">
        <v>566</v>
      </c>
      <c r="J2" s="18" t="s">
        <v>567</v>
      </c>
      <c r="K2" s="21" t="s">
        <v>568</v>
      </c>
      <c r="L2" s="18" t="s">
        <v>314</v>
      </c>
      <c r="M2" s="18" t="s">
        <v>347</v>
      </c>
      <c r="N2" s="18" t="s">
        <v>308</v>
      </c>
      <c r="O2" s="18" t="s">
        <v>569</v>
      </c>
      <c r="P2" s="18" t="s">
        <v>570</v>
      </c>
      <c r="Q2" s="18" t="s">
        <v>571</v>
      </c>
      <c r="R2" s="18" t="s">
        <v>572</v>
      </c>
      <c r="S2" s="21" t="s">
        <v>573</v>
      </c>
      <c r="T2" s="18" t="s">
        <v>460</v>
      </c>
      <c r="U2" s="18" t="s">
        <v>463</v>
      </c>
      <c r="V2" s="18" t="s">
        <v>457</v>
      </c>
      <c r="W2" s="18" t="s">
        <v>574</v>
      </c>
      <c r="X2" s="18" t="s">
        <v>575</v>
      </c>
      <c r="Y2" s="18" t="s">
        <v>576</v>
      </c>
      <c r="Z2" s="18" t="s">
        <v>577</v>
      </c>
      <c r="AA2" s="18" t="s">
        <v>578</v>
      </c>
      <c r="AB2" s="21" t="s">
        <v>579</v>
      </c>
      <c r="AC2" s="18" t="s">
        <v>580</v>
      </c>
      <c r="AD2" s="18" t="s">
        <v>581</v>
      </c>
      <c r="AE2" s="18" t="s">
        <v>573</v>
      </c>
      <c r="AF2" s="18" t="s">
        <v>582</v>
      </c>
      <c r="AG2" s="18" t="s">
        <v>583</v>
      </c>
      <c r="AH2" s="20" t="s">
        <v>187</v>
      </c>
      <c r="AI2" s="20" t="s">
        <v>584</v>
      </c>
    </row>
    <row r="3" spans="1:36">
      <c r="A3" s="14" t="s">
        <v>17</v>
      </c>
      <c r="B3" s="14" t="s">
        <v>10</v>
      </c>
      <c r="C3" s="14" t="s">
        <v>353</v>
      </c>
      <c r="D3" s="14" t="s">
        <v>354</v>
      </c>
      <c r="E3" s="14" t="s">
        <v>355</v>
      </c>
      <c r="F3" s="14">
        <v>1</v>
      </c>
      <c r="G3" s="14">
        <v>1</v>
      </c>
      <c r="H3" s="14">
        <v>2</v>
      </c>
      <c r="I3" s="15">
        <f>SUM(F3:H3)</f>
        <v>4</v>
      </c>
      <c r="J3" s="17">
        <f>1/F3+1/G3+1/H3</f>
        <v>2.5</v>
      </c>
      <c r="L3" s="14">
        <v>9</v>
      </c>
      <c r="M3" s="14">
        <v>9</v>
      </c>
      <c r="N3" s="14">
        <v>9</v>
      </c>
      <c r="O3" s="15">
        <f>SUM(L3:N3)</f>
        <v>27</v>
      </c>
      <c r="P3" s="17">
        <f>1/L3+1/M3+1/N3</f>
        <v>0.33333333333333331</v>
      </c>
      <c r="Q3" s="15">
        <f>SUM(L3:N3,F3:H3)</f>
        <v>31</v>
      </c>
      <c r="R3" s="17">
        <f>1/F3+1/G3+1/H3+1/L3+1/M3+1/N3</f>
        <v>2.8333333333333335</v>
      </c>
      <c r="S3" s="16" t="s">
        <v>603</v>
      </c>
      <c r="T3" s="14">
        <v>2</v>
      </c>
      <c r="U3" s="14">
        <v>1</v>
      </c>
      <c r="V3" s="14">
        <v>1</v>
      </c>
      <c r="W3" s="15">
        <f>SUM(T3:V3)</f>
        <v>4</v>
      </c>
      <c r="X3" s="15">
        <f>SUM(T3:V3,L3:N3)</f>
        <v>31</v>
      </c>
      <c r="Y3" s="17">
        <f>1/L3+1/M3+1/N3+1/T3+1/U3+1/V3</f>
        <v>2.833333333333333</v>
      </c>
      <c r="Z3" s="15">
        <f>SUM(T3:V3,F3:H3)</f>
        <v>8</v>
      </c>
      <c r="AA3" s="17">
        <f>1/F3+1/G3+1/H3+1/T3+1/U3+1/V3</f>
        <v>5</v>
      </c>
      <c r="AB3" s="16" t="s">
        <v>588</v>
      </c>
      <c r="AC3" s="15">
        <f t="shared" ref="AC3:AC26" si="0">COUNTIF(F3:H3,"=1")</f>
        <v>2</v>
      </c>
      <c r="AD3" s="15">
        <f t="shared" ref="AD3:AD26" si="1">COUNTIF(K3,"*")</f>
        <v>0</v>
      </c>
      <c r="AE3" s="15">
        <f t="shared" ref="AE3:AE26" si="2">COUNTIF(S3,"*")</f>
        <v>1</v>
      </c>
      <c r="AF3" s="15">
        <f t="shared" ref="AF3:AF21" si="3">COUNTIF(AB3,"*1*")+COUNTIF(AB3,"*2*")+COUNTIF(AB3,"*3*")</f>
        <v>1</v>
      </c>
      <c r="AG3" s="15">
        <f t="shared" ref="AG3:AG26" si="4">(2*COUNTIF(F3:H3,"=1"))+(2*COUNTIF(K3,"*"))+(4*COUNTIF(S3,"*"))+(8*COUNTIF(AB3,"*3*"))+(10*COUNTIF(AB3,"*2*"))+(15*COUNTIF(AB3,"*1*"))</f>
        <v>23</v>
      </c>
      <c r="AH3" s="15" t="str">
        <f t="shared" ref="AH3:AH26" si="5">B3</f>
        <v>Claremont</v>
      </c>
      <c r="AI3" s="15">
        <f t="shared" ref="AI3:AI34" si="6">SUMIF(AH$3:AH$24,AH3,AG$3:AG$24)</f>
        <v>23</v>
      </c>
    </row>
    <row r="4" spans="1:36">
      <c r="A4" s="14" t="s">
        <v>17</v>
      </c>
      <c r="B4" s="14" t="s">
        <v>136</v>
      </c>
      <c r="C4" s="14" t="s">
        <v>196</v>
      </c>
      <c r="D4" s="14" t="s">
        <v>197</v>
      </c>
      <c r="E4" s="14" t="s">
        <v>198</v>
      </c>
      <c r="F4" s="14">
        <v>2</v>
      </c>
      <c r="G4" s="14">
        <v>1</v>
      </c>
      <c r="H4" s="14">
        <v>1</v>
      </c>
      <c r="I4" s="15">
        <f>SUM(F4:H4)</f>
        <v>4</v>
      </c>
      <c r="J4" s="17">
        <f>1/F4+1/G4+1/H4</f>
        <v>2.5</v>
      </c>
      <c r="L4" s="14">
        <v>9</v>
      </c>
      <c r="M4" s="14">
        <v>9</v>
      </c>
      <c r="N4" s="14">
        <v>9</v>
      </c>
      <c r="O4" s="15">
        <f>SUM(L4:N4)</f>
        <v>27</v>
      </c>
      <c r="P4" s="17">
        <f>1/L4+1/M4+1/N4</f>
        <v>0.33333333333333331</v>
      </c>
      <c r="Q4" s="15">
        <f>SUM(L4:N4,F4:H4)</f>
        <v>31</v>
      </c>
      <c r="R4" s="17">
        <f>1/F4+1/G4+1/H4+1/L4+1/M4+1/N4</f>
        <v>2.8333333333333335</v>
      </c>
      <c r="S4" s="16" t="s">
        <v>603</v>
      </c>
      <c r="T4" s="14">
        <v>1</v>
      </c>
      <c r="U4" s="14">
        <v>3</v>
      </c>
      <c r="V4" s="14">
        <v>4</v>
      </c>
      <c r="W4" s="15">
        <f>SUM(T4:V4)</f>
        <v>8</v>
      </c>
      <c r="X4" s="15">
        <f>SUM(T4:V4,L4:N4)</f>
        <v>35</v>
      </c>
      <c r="Y4" s="17">
        <f>1/L4+1/M4+1/N4+1/T4+1/U4+1/V4</f>
        <v>1.9166666666666665</v>
      </c>
      <c r="Z4" s="15">
        <f t="shared" ref="Z4:Z34" si="7">SUM(T4:V4,F4:H4)</f>
        <v>12</v>
      </c>
      <c r="AA4" s="17">
        <f t="shared" ref="AA4:AA34" si="8">1/F4+1/G4+1/H4+1/T4+1/U4+1/V4</f>
        <v>4.0833333333333339</v>
      </c>
      <c r="AB4" s="16" t="s">
        <v>586</v>
      </c>
      <c r="AC4" s="15">
        <f t="shared" si="0"/>
        <v>2</v>
      </c>
      <c r="AD4" s="15">
        <f t="shared" si="1"/>
        <v>0</v>
      </c>
      <c r="AE4" s="15">
        <f t="shared" si="2"/>
        <v>1</v>
      </c>
      <c r="AF4" s="15">
        <f t="shared" si="3"/>
        <v>1</v>
      </c>
      <c r="AG4" s="15">
        <f t="shared" si="4"/>
        <v>18</v>
      </c>
      <c r="AH4" s="15" t="str">
        <f t="shared" si="5"/>
        <v>Cajon</v>
      </c>
      <c r="AI4" s="15">
        <f t="shared" si="6"/>
        <v>18</v>
      </c>
    </row>
    <row r="5" spans="1:36">
      <c r="A5" s="14" t="s">
        <v>17</v>
      </c>
      <c r="B5" s="14" t="s">
        <v>91</v>
      </c>
      <c r="C5" s="14" t="s">
        <v>413</v>
      </c>
      <c r="D5" s="14" t="s">
        <v>417</v>
      </c>
      <c r="E5" s="22" t="s">
        <v>593</v>
      </c>
      <c r="F5" s="14">
        <v>1</v>
      </c>
      <c r="G5" s="14">
        <v>1</v>
      </c>
      <c r="H5" s="14">
        <v>1</v>
      </c>
      <c r="I5" s="15">
        <f>SUM(F5:H5)</f>
        <v>3</v>
      </c>
      <c r="J5" s="17">
        <f>1/F5+1/G5+1/H5</f>
        <v>3</v>
      </c>
      <c r="L5" s="14">
        <v>9</v>
      </c>
      <c r="M5" s="14">
        <v>9</v>
      </c>
      <c r="N5" s="14">
        <v>9</v>
      </c>
      <c r="O5" s="15">
        <f>SUM(L5:N5)</f>
        <v>27</v>
      </c>
      <c r="P5" s="17">
        <f>1/L5+1/M5+1/N5</f>
        <v>0.33333333333333331</v>
      </c>
      <c r="Q5" s="15">
        <f>SUM(L5:N5,F5:H5)</f>
        <v>30</v>
      </c>
      <c r="R5" s="17">
        <f>1/F5+1/G5+1/H5+1/L5+1/M5+1/N5</f>
        <v>3.3333333333333335</v>
      </c>
      <c r="S5" s="16" t="s">
        <v>603</v>
      </c>
      <c r="T5" s="14">
        <v>5</v>
      </c>
      <c r="U5" s="14">
        <v>2</v>
      </c>
      <c r="V5" s="14">
        <v>2</v>
      </c>
      <c r="W5" s="15">
        <f>SUM(T5:V5)</f>
        <v>9</v>
      </c>
      <c r="X5" s="15">
        <f>SUM(T5:V5,L5:N5)</f>
        <v>36</v>
      </c>
      <c r="Y5" s="17">
        <f>1/L5+1/M5+1/N5+1/T5+1/U5+1/V5</f>
        <v>1.5333333333333332</v>
      </c>
      <c r="Z5" s="15">
        <f t="shared" si="7"/>
        <v>12</v>
      </c>
      <c r="AA5" s="17">
        <f t="shared" si="8"/>
        <v>4.2</v>
      </c>
      <c r="AB5" s="16" t="s">
        <v>590</v>
      </c>
      <c r="AC5" s="15">
        <f t="shared" si="0"/>
        <v>3</v>
      </c>
      <c r="AD5" s="15">
        <f t="shared" si="1"/>
        <v>0</v>
      </c>
      <c r="AE5" s="15">
        <f t="shared" si="2"/>
        <v>1</v>
      </c>
      <c r="AF5" s="15">
        <f t="shared" si="3"/>
        <v>1</v>
      </c>
      <c r="AG5" s="15">
        <f t="shared" si="4"/>
        <v>18</v>
      </c>
      <c r="AH5" s="15" t="str">
        <f t="shared" si="5"/>
        <v>Redlands East Valley</v>
      </c>
      <c r="AI5" s="15">
        <f t="shared" si="6"/>
        <v>20</v>
      </c>
    </row>
    <row r="6" spans="1:36">
      <c r="A6" s="14" t="s">
        <v>17</v>
      </c>
      <c r="B6" s="14" t="s">
        <v>26</v>
      </c>
      <c r="C6" s="14" t="s">
        <v>210</v>
      </c>
      <c r="D6" s="14" t="s">
        <v>211</v>
      </c>
      <c r="E6" s="14" t="s">
        <v>212</v>
      </c>
      <c r="F6" s="14">
        <v>1</v>
      </c>
      <c r="G6" s="14">
        <v>1</v>
      </c>
      <c r="H6" s="14">
        <v>2</v>
      </c>
      <c r="I6" s="15">
        <f>SUM(F6:H6)</f>
        <v>4</v>
      </c>
      <c r="J6" s="17">
        <f>1/F6+1/G6+1/H6</f>
        <v>2.5</v>
      </c>
      <c r="L6" s="14">
        <v>9</v>
      </c>
      <c r="M6" s="14">
        <v>9</v>
      </c>
      <c r="N6" s="14">
        <v>9</v>
      </c>
      <c r="O6" s="15">
        <f>SUM(L6:N6)</f>
        <v>27</v>
      </c>
      <c r="P6" s="17">
        <f>1/L6+1/M6+1/N6</f>
        <v>0.33333333333333331</v>
      </c>
      <c r="Q6" s="15">
        <f>SUM(L6:N6,F6:H6)</f>
        <v>31</v>
      </c>
      <c r="R6" s="17">
        <f>1/F6+1/G6+1/H6+1/L6+1/M6+1/N6</f>
        <v>2.8333333333333335</v>
      </c>
      <c r="S6" s="16" t="s">
        <v>603</v>
      </c>
      <c r="T6" s="14">
        <v>3</v>
      </c>
      <c r="U6" s="14">
        <v>4</v>
      </c>
      <c r="V6" s="14">
        <v>3</v>
      </c>
      <c r="W6" s="15">
        <f>SUM(T6:V6)</f>
        <v>10</v>
      </c>
      <c r="X6" s="15">
        <f>SUM(T6:V6,L6:N6)</f>
        <v>37</v>
      </c>
      <c r="Y6" s="17">
        <f>1/L6+1/M6+1/N6+1/T6+1/U6+1/V6</f>
        <v>1.25</v>
      </c>
      <c r="Z6" s="15">
        <f t="shared" si="7"/>
        <v>14</v>
      </c>
      <c r="AA6" s="17">
        <f t="shared" si="8"/>
        <v>3.416666666666667</v>
      </c>
      <c r="AB6" s="16" t="s">
        <v>592</v>
      </c>
      <c r="AC6" s="15">
        <f t="shared" si="0"/>
        <v>2</v>
      </c>
      <c r="AD6" s="15">
        <f t="shared" si="1"/>
        <v>0</v>
      </c>
      <c r="AE6" s="15">
        <f t="shared" si="2"/>
        <v>1</v>
      </c>
      <c r="AF6" s="15">
        <f t="shared" si="3"/>
        <v>0</v>
      </c>
      <c r="AG6" s="15">
        <f t="shared" si="4"/>
        <v>8</v>
      </c>
      <c r="AH6" s="15" t="str">
        <f t="shared" si="5"/>
        <v>Citrus Valley</v>
      </c>
      <c r="AI6" s="15">
        <f t="shared" si="6"/>
        <v>12</v>
      </c>
    </row>
    <row r="7" spans="1:36">
      <c r="A7" s="14" t="s">
        <v>17</v>
      </c>
      <c r="B7" s="14" t="s">
        <v>20</v>
      </c>
      <c r="C7" s="14" t="s">
        <v>511</v>
      </c>
      <c r="D7" s="14" t="s">
        <v>512</v>
      </c>
      <c r="E7" s="14" t="s">
        <v>513</v>
      </c>
      <c r="F7" s="14">
        <v>2</v>
      </c>
      <c r="G7" s="14">
        <v>1</v>
      </c>
      <c r="H7" s="14">
        <v>1</v>
      </c>
      <c r="I7" s="15">
        <f>SUM(F7:H7)</f>
        <v>4</v>
      </c>
      <c r="J7" s="17">
        <f>1/F7+1/G7+1/H7</f>
        <v>2.5</v>
      </c>
      <c r="L7" s="14">
        <v>9</v>
      </c>
      <c r="M7" s="14">
        <v>9</v>
      </c>
      <c r="N7" s="14">
        <v>9</v>
      </c>
      <c r="O7" s="15">
        <f>SUM(L7:N7)</f>
        <v>27</v>
      </c>
      <c r="P7" s="17">
        <f>1/L7+1/M7+1/N7</f>
        <v>0.33333333333333331</v>
      </c>
      <c r="Q7" s="15">
        <f>SUM(L7:N7,F7:H7)</f>
        <v>31</v>
      </c>
      <c r="R7" s="17">
        <f>1/F7+1/G7+1/H7+1/L7+1/M7+1/N7</f>
        <v>2.8333333333333335</v>
      </c>
      <c r="S7" s="16" t="s">
        <v>603</v>
      </c>
      <c r="T7" s="14">
        <v>4</v>
      </c>
      <c r="U7" s="14">
        <v>5</v>
      </c>
      <c r="V7" s="14">
        <v>5</v>
      </c>
      <c r="W7" s="15">
        <f>SUM(T7:V7)</f>
        <v>14</v>
      </c>
      <c r="X7" s="15">
        <f>SUM(T7:V7,L7:N7)</f>
        <v>41</v>
      </c>
      <c r="Y7" s="17">
        <f>1/L7+1/M7+1/N7+1/T7+1/U7+1/V7</f>
        <v>0.98333333333333317</v>
      </c>
      <c r="Z7" s="15">
        <f t="shared" si="7"/>
        <v>18</v>
      </c>
      <c r="AA7" s="17">
        <f t="shared" si="8"/>
        <v>3.1500000000000004</v>
      </c>
      <c r="AB7" s="16" t="s">
        <v>614</v>
      </c>
      <c r="AC7" s="15">
        <f t="shared" si="0"/>
        <v>2</v>
      </c>
      <c r="AD7" s="15">
        <f t="shared" si="1"/>
        <v>0</v>
      </c>
      <c r="AE7" s="15">
        <f t="shared" si="2"/>
        <v>1</v>
      </c>
      <c r="AF7" s="15">
        <f t="shared" si="3"/>
        <v>0</v>
      </c>
      <c r="AG7" s="15">
        <f t="shared" si="4"/>
        <v>8</v>
      </c>
      <c r="AH7" s="15" t="str">
        <f t="shared" si="5"/>
        <v>Vista Murrieta</v>
      </c>
      <c r="AI7" s="15">
        <f t="shared" si="6"/>
        <v>18</v>
      </c>
    </row>
    <row r="8" spans="1:36">
      <c r="A8" s="14" t="s">
        <v>17</v>
      </c>
      <c r="B8" s="14" t="s">
        <v>20</v>
      </c>
      <c r="C8" s="14" t="s">
        <v>479</v>
      </c>
      <c r="D8" s="14" t="s">
        <v>480</v>
      </c>
      <c r="E8" s="14" t="s">
        <v>481</v>
      </c>
      <c r="F8" s="14">
        <v>1</v>
      </c>
      <c r="G8" s="14">
        <v>2</v>
      </c>
      <c r="H8" s="14">
        <v>2</v>
      </c>
      <c r="I8" s="15">
        <f>SUM(F8:H8)</f>
        <v>5</v>
      </c>
      <c r="J8" s="17">
        <f>1/F8+1/G8+1/H8</f>
        <v>2</v>
      </c>
      <c r="L8" s="14">
        <v>9</v>
      </c>
      <c r="M8" s="14">
        <v>9</v>
      </c>
      <c r="N8" s="14">
        <v>9</v>
      </c>
      <c r="O8" s="15">
        <f>SUM(L8:N8)</f>
        <v>27</v>
      </c>
      <c r="P8" s="17">
        <f>1/L8+1/M8+1/N8</f>
        <v>0.33333333333333331</v>
      </c>
      <c r="Q8" s="15">
        <f>SUM(L8:N8,F8:H8)</f>
        <v>32</v>
      </c>
      <c r="R8" s="17">
        <f>1/F8+1/G8+1/H8+1/L8+1/M8+1/N8</f>
        <v>2.3333333333333335</v>
      </c>
      <c r="T8" s="14">
        <v>9</v>
      </c>
      <c r="U8" s="14">
        <v>9</v>
      </c>
      <c r="V8" s="14">
        <v>9</v>
      </c>
      <c r="W8" s="15">
        <f>SUM(T8:V8)</f>
        <v>27</v>
      </c>
      <c r="X8" s="15">
        <f>SUM(T8:V8,L8:N8)</f>
        <v>54</v>
      </c>
      <c r="Y8" s="17">
        <f>1/L8+1/M8+1/N8+1/T8+1/U8+1/V8</f>
        <v>0.66666666666666674</v>
      </c>
      <c r="Z8" s="15">
        <f t="shared" si="7"/>
        <v>32</v>
      </c>
      <c r="AA8" s="17">
        <f t="shared" si="8"/>
        <v>2.3333333333333335</v>
      </c>
      <c r="AC8" s="15">
        <f t="shared" si="0"/>
        <v>1</v>
      </c>
      <c r="AD8" s="15">
        <f t="shared" si="1"/>
        <v>0</v>
      </c>
      <c r="AE8" s="15">
        <f t="shared" si="2"/>
        <v>0</v>
      </c>
      <c r="AF8" s="15">
        <f t="shared" si="3"/>
        <v>0</v>
      </c>
      <c r="AG8" s="15">
        <f t="shared" si="4"/>
        <v>2</v>
      </c>
      <c r="AH8" s="15" t="str">
        <f t="shared" si="5"/>
        <v>Vista Murrieta</v>
      </c>
      <c r="AI8" s="15">
        <f t="shared" si="6"/>
        <v>18</v>
      </c>
    </row>
    <row r="9" spans="1:36">
      <c r="A9" s="14" t="s">
        <v>17</v>
      </c>
      <c r="B9" s="14" t="s">
        <v>20</v>
      </c>
      <c r="C9" s="14" t="s">
        <v>488</v>
      </c>
      <c r="D9" s="14" t="s">
        <v>489</v>
      </c>
      <c r="E9" s="14" t="s">
        <v>490</v>
      </c>
      <c r="F9" s="14">
        <v>2</v>
      </c>
      <c r="G9" s="14">
        <v>2</v>
      </c>
      <c r="H9" s="14">
        <v>1</v>
      </c>
      <c r="I9" s="15">
        <f>SUM(F9:H9)</f>
        <v>5</v>
      </c>
      <c r="J9" s="17">
        <f>1/F9+1/G9+1/H9</f>
        <v>2</v>
      </c>
      <c r="L9" s="14">
        <v>9</v>
      </c>
      <c r="M9" s="14">
        <v>9</v>
      </c>
      <c r="N9" s="14">
        <v>9</v>
      </c>
      <c r="O9" s="15">
        <f>SUM(L9:N9)</f>
        <v>27</v>
      </c>
      <c r="P9" s="17">
        <f>1/L9+1/M9+1/N9</f>
        <v>0.33333333333333331</v>
      </c>
      <c r="Q9" s="15">
        <f>SUM(L9:N9,F9:H9)</f>
        <v>32</v>
      </c>
      <c r="R9" s="17">
        <f>1/F9+1/G9+1/H9+1/L9+1/M9+1/N9</f>
        <v>2.3333333333333335</v>
      </c>
      <c r="T9" s="14">
        <v>9</v>
      </c>
      <c r="U9" s="14">
        <v>9</v>
      </c>
      <c r="V9" s="14">
        <v>9</v>
      </c>
      <c r="W9" s="15">
        <f>SUM(T9:V9)</f>
        <v>27</v>
      </c>
      <c r="X9" s="15">
        <f>SUM(T9:V9,L9:N9)</f>
        <v>54</v>
      </c>
      <c r="Y9" s="17">
        <f>1/L9+1/M9+1/N9+1/T9+1/U9+1/V9</f>
        <v>0.66666666666666674</v>
      </c>
      <c r="Z9" s="15">
        <f t="shared" si="7"/>
        <v>32</v>
      </c>
      <c r="AA9" s="17">
        <f t="shared" si="8"/>
        <v>2.3333333333333335</v>
      </c>
      <c r="AC9" s="15">
        <f t="shared" si="0"/>
        <v>1</v>
      </c>
      <c r="AD9" s="15">
        <f t="shared" si="1"/>
        <v>0</v>
      </c>
      <c r="AE9" s="15">
        <f t="shared" si="2"/>
        <v>0</v>
      </c>
      <c r="AF9" s="15">
        <f t="shared" si="3"/>
        <v>0</v>
      </c>
      <c r="AG9" s="15">
        <f t="shared" si="4"/>
        <v>2</v>
      </c>
      <c r="AH9" s="15" t="str">
        <f t="shared" si="5"/>
        <v>Vista Murrieta</v>
      </c>
      <c r="AI9" s="15">
        <f t="shared" si="6"/>
        <v>18</v>
      </c>
    </row>
    <row r="10" spans="1:36">
      <c r="A10" s="14" t="s">
        <v>17</v>
      </c>
      <c r="B10" s="14" t="s">
        <v>26</v>
      </c>
      <c r="C10" s="14" t="s">
        <v>242</v>
      </c>
      <c r="D10" s="14" t="s">
        <v>243</v>
      </c>
      <c r="E10" s="14" t="s">
        <v>244</v>
      </c>
      <c r="F10" s="14">
        <v>3</v>
      </c>
      <c r="G10" s="14">
        <v>1</v>
      </c>
      <c r="H10" s="14">
        <v>1</v>
      </c>
      <c r="I10" s="15">
        <f>SUM(F10:H10)</f>
        <v>5</v>
      </c>
      <c r="J10" s="17">
        <f>1/F10+1/G10+1/H10</f>
        <v>2.333333333333333</v>
      </c>
      <c r="L10" s="14">
        <v>9</v>
      </c>
      <c r="M10" s="14">
        <v>9</v>
      </c>
      <c r="N10" s="14">
        <v>9</v>
      </c>
      <c r="O10" s="15">
        <f>SUM(L10:N10)</f>
        <v>27</v>
      </c>
      <c r="P10" s="17">
        <f>1/L10+1/M10+1/N10</f>
        <v>0.33333333333333331</v>
      </c>
      <c r="Q10" s="15">
        <f>SUM(L10:N10,F10:H10)</f>
        <v>32</v>
      </c>
      <c r="R10" s="17">
        <f>1/F10+1/G10+1/H10+1/L10+1/M10+1/N10</f>
        <v>2.6666666666666665</v>
      </c>
      <c r="T10" s="14">
        <v>9</v>
      </c>
      <c r="U10" s="14">
        <v>9</v>
      </c>
      <c r="V10" s="14">
        <v>9</v>
      </c>
      <c r="W10" s="15">
        <f>SUM(T10:V10)</f>
        <v>27</v>
      </c>
      <c r="X10" s="15">
        <f>SUM(T10:V10,L10:N10)</f>
        <v>54</v>
      </c>
      <c r="Y10" s="17">
        <f>1/L10+1/M10+1/N10+1/T10+1/U10+1/V10</f>
        <v>0.66666666666666674</v>
      </c>
      <c r="Z10" s="15">
        <f t="shared" si="7"/>
        <v>32</v>
      </c>
      <c r="AA10" s="17">
        <f t="shared" si="8"/>
        <v>2.6666666666666665</v>
      </c>
      <c r="AC10" s="15">
        <f t="shared" si="0"/>
        <v>2</v>
      </c>
      <c r="AD10" s="15">
        <f t="shared" si="1"/>
        <v>0</v>
      </c>
      <c r="AE10" s="15">
        <f t="shared" si="2"/>
        <v>0</v>
      </c>
      <c r="AF10" s="15">
        <f t="shared" si="3"/>
        <v>0</v>
      </c>
      <c r="AG10" s="15">
        <f t="shared" si="4"/>
        <v>4</v>
      </c>
      <c r="AH10" s="15" t="str">
        <f t="shared" si="5"/>
        <v>Citrus Valley</v>
      </c>
      <c r="AI10" s="15">
        <f t="shared" si="6"/>
        <v>12</v>
      </c>
    </row>
    <row r="11" spans="1:36">
      <c r="A11" s="14" t="s">
        <v>17</v>
      </c>
      <c r="B11" s="14" t="s">
        <v>20</v>
      </c>
      <c r="C11" s="14" t="s">
        <v>505</v>
      </c>
      <c r="D11" s="14" t="s">
        <v>506</v>
      </c>
      <c r="E11" s="14" t="s">
        <v>507</v>
      </c>
      <c r="F11" s="14">
        <v>1</v>
      </c>
      <c r="G11" s="14">
        <v>3</v>
      </c>
      <c r="H11" s="14">
        <v>1</v>
      </c>
      <c r="I11" s="15">
        <f>SUM(F11:H11)</f>
        <v>5</v>
      </c>
      <c r="J11" s="17">
        <f>1/F11+1/G11+1/H11</f>
        <v>2.333333333333333</v>
      </c>
      <c r="L11" s="14">
        <v>9</v>
      </c>
      <c r="M11" s="14">
        <v>9</v>
      </c>
      <c r="N11" s="14">
        <v>9</v>
      </c>
      <c r="O11" s="15">
        <f>SUM(L11:N11)</f>
        <v>27</v>
      </c>
      <c r="P11" s="17">
        <f>1/L11+1/M11+1/N11</f>
        <v>0.33333333333333331</v>
      </c>
      <c r="Q11" s="15">
        <f>SUM(L11:N11,F11:H11)</f>
        <v>32</v>
      </c>
      <c r="R11" s="17">
        <f>1/F11+1/G11+1/H11+1/L11+1/M11+1/N11</f>
        <v>2.6666666666666665</v>
      </c>
      <c r="T11" s="14">
        <v>9</v>
      </c>
      <c r="U11" s="14">
        <v>9</v>
      </c>
      <c r="V11" s="14">
        <v>9</v>
      </c>
      <c r="W11" s="15">
        <f>SUM(T11:V11)</f>
        <v>27</v>
      </c>
      <c r="X11" s="15">
        <f>SUM(T11:V11,L11:N11)</f>
        <v>54</v>
      </c>
      <c r="Y11" s="17">
        <f>1/L11+1/M11+1/N11+1/T11+1/U11+1/V11</f>
        <v>0.66666666666666674</v>
      </c>
      <c r="Z11" s="15">
        <f t="shared" si="7"/>
        <v>32</v>
      </c>
      <c r="AA11" s="17">
        <f t="shared" si="8"/>
        <v>2.6666666666666665</v>
      </c>
      <c r="AC11" s="15">
        <f t="shared" si="0"/>
        <v>2</v>
      </c>
      <c r="AD11" s="15">
        <f t="shared" si="1"/>
        <v>0</v>
      </c>
      <c r="AE11" s="15">
        <f t="shared" si="2"/>
        <v>0</v>
      </c>
      <c r="AF11" s="15">
        <f t="shared" si="3"/>
        <v>0</v>
      </c>
      <c r="AG11" s="15">
        <f t="shared" si="4"/>
        <v>4</v>
      </c>
      <c r="AH11" s="15" t="str">
        <f t="shared" si="5"/>
        <v>Vista Murrieta</v>
      </c>
      <c r="AI11" s="15">
        <f t="shared" si="6"/>
        <v>18</v>
      </c>
    </row>
    <row r="12" spans="1:36">
      <c r="A12" s="14" t="s">
        <v>17</v>
      </c>
      <c r="B12" s="14" t="s">
        <v>18</v>
      </c>
      <c r="C12" s="14" t="s">
        <v>514</v>
      </c>
      <c r="D12" s="14" t="s">
        <v>515</v>
      </c>
      <c r="E12" s="14" t="s">
        <v>228</v>
      </c>
      <c r="F12" s="14">
        <v>1</v>
      </c>
      <c r="G12" s="14">
        <v>2</v>
      </c>
      <c r="H12" s="14">
        <v>3</v>
      </c>
      <c r="I12" s="15">
        <f>SUM(F12:H12)</f>
        <v>6</v>
      </c>
      <c r="J12" s="17">
        <f>1/F12+1/G12+1/H12</f>
        <v>1.8333333333333333</v>
      </c>
      <c r="L12" s="14">
        <v>9</v>
      </c>
      <c r="M12" s="14">
        <v>9</v>
      </c>
      <c r="N12" s="14">
        <v>9</v>
      </c>
      <c r="O12" s="15">
        <f>SUM(L12:N12)</f>
        <v>27</v>
      </c>
      <c r="P12" s="17">
        <f>1/L12+1/M12+1/N12</f>
        <v>0.33333333333333331</v>
      </c>
      <c r="Q12" s="15">
        <f>SUM(L12:N12,F12:H12)</f>
        <v>33</v>
      </c>
      <c r="R12" s="17">
        <f>1/F12+1/G12+1/H12+1/L12+1/M12+1/N12</f>
        <v>2.1666666666666665</v>
      </c>
      <c r="T12" s="14">
        <v>9</v>
      </c>
      <c r="U12" s="14">
        <v>9</v>
      </c>
      <c r="V12" s="14">
        <v>9</v>
      </c>
      <c r="W12" s="15">
        <f>SUM(T12:V12)</f>
        <v>27</v>
      </c>
      <c r="X12" s="15">
        <f>SUM(T12:V12,L12:N12)</f>
        <v>54</v>
      </c>
      <c r="Y12" s="17">
        <f>1/L12+1/M12+1/N12+1/T12+1/U12+1/V12</f>
        <v>0.66666666666666674</v>
      </c>
      <c r="Z12" s="15">
        <f t="shared" si="7"/>
        <v>33</v>
      </c>
      <c r="AA12" s="17">
        <f t="shared" si="8"/>
        <v>2.1666666666666665</v>
      </c>
      <c r="AC12" s="15">
        <f t="shared" si="0"/>
        <v>1</v>
      </c>
      <c r="AD12" s="15">
        <f t="shared" si="1"/>
        <v>0</v>
      </c>
      <c r="AE12" s="15">
        <f t="shared" si="2"/>
        <v>0</v>
      </c>
      <c r="AF12" s="15">
        <f t="shared" si="3"/>
        <v>0</v>
      </c>
      <c r="AG12" s="15">
        <f t="shared" si="4"/>
        <v>2</v>
      </c>
      <c r="AH12" s="15" t="str">
        <f t="shared" si="5"/>
        <v>Yucaipa</v>
      </c>
      <c r="AI12" s="15">
        <f t="shared" si="6"/>
        <v>2</v>
      </c>
    </row>
    <row r="13" spans="1:36">
      <c r="A13" s="14" t="s">
        <v>17</v>
      </c>
      <c r="B13" s="14" t="s">
        <v>5</v>
      </c>
      <c r="C13" s="14" t="s">
        <v>384</v>
      </c>
      <c r="D13" s="14" t="s">
        <v>385</v>
      </c>
      <c r="E13" s="14" t="s">
        <v>386</v>
      </c>
      <c r="F13" s="14">
        <v>3</v>
      </c>
      <c r="G13" s="14">
        <v>1</v>
      </c>
      <c r="H13" s="14">
        <f>(F13+G13)/2</f>
        <v>2</v>
      </c>
      <c r="I13" s="15">
        <f>SUM(F13:H13)</f>
        <v>6</v>
      </c>
      <c r="J13" s="17">
        <f>1/F13+1/G13+1/H13</f>
        <v>1.8333333333333333</v>
      </c>
      <c r="L13" s="14">
        <v>9</v>
      </c>
      <c r="M13" s="14">
        <v>9</v>
      </c>
      <c r="N13" s="14">
        <v>9</v>
      </c>
      <c r="O13" s="15">
        <f>SUM(L13:N13)</f>
        <v>27</v>
      </c>
      <c r="P13" s="17">
        <f>1/L13+1/M13+1/N13</f>
        <v>0.33333333333333331</v>
      </c>
      <c r="Q13" s="15">
        <f>SUM(L13:N13,F13:H13)</f>
        <v>33</v>
      </c>
      <c r="R13" s="17">
        <f>1/F13+1/G13+1/H13+1/L13+1/M13+1/N13</f>
        <v>2.1666666666666665</v>
      </c>
      <c r="T13" s="14">
        <v>9</v>
      </c>
      <c r="U13" s="14">
        <v>9</v>
      </c>
      <c r="V13" s="14">
        <v>9</v>
      </c>
      <c r="W13" s="15">
        <f>SUM(T13:V13)</f>
        <v>27</v>
      </c>
      <c r="X13" s="15">
        <f>SUM(T13:V13,L13:N13)</f>
        <v>54</v>
      </c>
      <c r="Y13" s="17">
        <f>1/L13+1/M13+1/N13+1/T13+1/U13+1/V13</f>
        <v>0.66666666666666674</v>
      </c>
      <c r="Z13" s="15">
        <f t="shared" si="7"/>
        <v>33</v>
      </c>
      <c r="AA13" s="17">
        <f t="shared" si="8"/>
        <v>2.1666666666666665</v>
      </c>
      <c r="AC13" s="15">
        <f t="shared" si="0"/>
        <v>1</v>
      </c>
      <c r="AD13" s="15">
        <f t="shared" si="1"/>
        <v>0</v>
      </c>
      <c r="AE13" s="15">
        <f t="shared" si="2"/>
        <v>0</v>
      </c>
      <c r="AF13" s="15">
        <f t="shared" si="3"/>
        <v>0</v>
      </c>
      <c r="AG13" s="15">
        <f t="shared" si="4"/>
        <v>2</v>
      </c>
      <c r="AH13" s="15" t="str">
        <f t="shared" si="5"/>
        <v>El Camino Real</v>
      </c>
      <c r="AI13" s="15">
        <f t="shared" si="6"/>
        <v>2</v>
      </c>
    </row>
    <row r="14" spans="1:36">
      <c r="A14" s="14" t="s">
        <v>17</v>
      </c>
      <c r="B14" s="14" t="s">
        <v>91</v>
      </c>
      <c r="C14" s="14" t="s">
        <v>422</v>
      </c>
      <c r="D14" s="14" t="s">
        <v>423</v>
      </c>
      <c r="E14" s="14" t="s">
        <v>331</v>
      </c>
      <c r="F14" s="14">
        <v>1</v>
      </c>
      <c r="G14" s="14">
        <v>3</v>
      </c>
      <c r="H14" s="14">
        <v>3</v>
      </c>
      <c r="I14" s="15">
        <f>SUM(F14:H14)</f>
        <v>7</v>
      </c>
      <c r="J14" s="17">
        <f>1/F14+1/G14+1/H14</f>
        <v>1.6666666666666665</v>
      </c>
      <c r="L14" s="14">
        <v>9</v>
      </c>
      <c r="M14" s="14">
        <v>9</v>
      </c>
      <c r="N14" s="14">
        <v>9</v>
      </c>
      <c r="O14" s="15">
        <f>SUM(L14:N14)</f>
        <v>27</v>
      </c>
      <c r="P14" s="17">
        <f>1/L14+1/M14+1/N14</f>
        <v>0.33333333333333331</v>
      </c>
      <c r="Q14" s="15">
        <f>SUM(L14:N14,F14:H14)</f>
        <v>34</v>
      </c>
      <c r="R14" s="17">
        <f>1/F14+1/G14+1/H14+1/L14+1/M14+1/N14</f>
        <v>2</v>
      </c>
      <c r="T14" s="14">
        <v>9</v>
      </c>
      <c r="U14" s="14">
        <v>9</v>
      </c>
      <c r="V14" s="14">
        <v>9</v>
      </c>
      <c r="W14" s="15">
        <f>SUM(T14:V14)</f>
        <v>27</v>
      </c>
      <c r="X14" s="15">
        <f>SUM(T14:V14,L14:N14)</f>
        <v>54</v>
      </c>
      <c r="Y14" s="17">
        <f>1/L14+1/M14+1/N14+1/T14+1/U14+1/V14</f>
        <v>0.66666666666666674</v>
      </c>
      <c r="Z14" s="15">
        <f t="shared" si="7"/>
        <v>34</v>
      </c>
      <c r="AA14" s="17">
        <f t="shared" si="8"/>
        <v>2</v>
      </c>
      <c r="AC14" s="15">
        <f t="shared" si="0"/>
        <v>1</v>
      </c>
      <c r="AD14" s="15">
        <f t="shared" si="1"/>
        <v>0</v>
      </c>
      <c r="AE14" s="15">
        <f t="shared" si="2"/>
        <v>0</v>
      </c>
      <c r="AF14" s="15">
        <f t="shared" si="3"/>
        <v>0</v>
      </c>
      <c r="AG14" s="15">
        <f t="shared" si="4"/>
        <v>2</v>
      </c>
      <c r="AH14" s="15" t="str">
        <f t="shared" si="5"/>
        <v>Redlands East Valley</v>
      </c>
      <c r="AI14" s="15">
        <f t="shared" si="6"/>
        <v>20</v>
      </c>
    </row>
    <row r="15" spans="1:36">
      <c r="A15" s="14" t="s">
        <v>17</v>
      </c>
      <c r="B15" s="14" t="s">
        <v>20</v>
      </c>
      <c r="C15" s="14" t="s">
        <v>491</v>
      </c>
      <c r="D15" s="14" t="s">
        <v>492</v>
      </c>
      <c r="E15" s="14" t="s">
        <v>493</v>
      </c>
      <c r="F15" s="14">
        <v>2</v>
      </c>
      <c r="G15" s="14">
        <v>4</v>
      </c>
      <c r="H15" s="14">
        <v>1</v>
      </c>
      <c r="I15" s="15">
        <f>SUM(F15:H15)</f>
        <v>7</v>
      </c>
      <c r="J15" s="17">
        <f>1/F15+1/G15+1/H15</f>
        <v>1.75</v>
      </c>
      <c r="L15" s="14">
        <v>9</v>
      </c>
      <c r="M15" s="14">
        <v>9</v>
      </c>
      <c r="N15" s="14">
        <v>9</v>
      </c>
      <c r="O15" s="15">
        <f>SUM(L15:N15)</f>
        <v>27</v>
      </c>
      <c r="P15" s="17">
        <f>1/L15+1/M15+1/N15</f>
        <v>0.33333333333333331</v>
      </c>
      <c r="Q15" s="15">
        <f>SUM(L15:N15,F15:H15)</f>
        <v>34</v>
      </c>
      <c r="R15" s="17">
        <f>1/F15+1/G15+1/H15+1/L15+1/M15+1/N15</f>
        <v>2.0833333333333335</v>
      </c>
      <c r="T15" s="14">
        <v>9</v>
      </c>
      <c r="U15" s="14">
        <v>9</v>
      </c>
      <c r="V15" s="14">
        <v>9</v>
      </c>
      <c r="W15" s="15">
        <f>SUM(T15:V15)</f>
        <v>27</v>
      </c>
      <c r="X15" s="15">
        <f>SUM(T15:V15,L15:N15)</f>
        <v>54</v>
      </c>
      <c r="Y15" s="17">
        <f>1/L15+1/M15+1/N15+1/T15+1/U15+1/V15</f>
        <v>0.66666666666666674</v>
      </c>
      <c r="Z15" s="15">
        <f t="shared" si="7"/>
        <v>34</v>
      </c>
      <c r="AA15" s="17">
        <f t="shared" si="8"/>
        <v>2.0833333333333335</v>
      </c>
      <c r="AC15" s="15">
        <f t="shared" si="0"/>
        <v>1</v>
      </c>
      <c r="AD15" s="15">
        <f t="shared" si="1"/>
        <v>0</v>
      </c>
      <c r="AE15" s="15">
        <f t="shared" si="2"/>
        <v>0</v>
      </c>
      <c r="AF15" s="15">
        <f t="shared" si="3"/>
        <v>0</v>
      </c>
      <c r="AG15" s="15">
        <f t="shared" si="4"/>
        <v>2</v>
      </c>
      <c r="AH15" s="15" t="str">
        <f t="shared" si="5"/>
        <v>Vista Murrieta</v>
      </c>
      <c r="AI15" s="15">
        <f t="shared" si="6"/>
        <v>18</v>
      </c>
    </row>
    <row r="16" spans="1:36">
      <c r="A16" s="14" t="s">
        <v>17</v>
      </c>
      <c r="B16" s="14" t="s">
        <v>103</v>
      </c>
      <c r="C16" s="14" t="s">
        <v>463</v>
      </c>
      <c r="D16" s="14" t="s">
        <v>464</v>
      </c>
      <c r="E16" s="14" t="s">
        <v>465</v>
      </c>
      <c r="F16" s="14">
        <v>2</v>
      </c>
      <c r="G16" s="14">
        <v>3</v>
      </c>
      <c r="H16" s="14">
        <v>3</v>
      </c>
      <c r="I16" s="15">
        <f>SUM(F16:H16)</f>
        <v>8</v>
      </c>
      <c r="J16" s="17">
        <f>1/F16+1/G16+1/H16</f>
        <v>1.1666666666666665</v>
      </c>
      <c r="L16" s="14">
        <v>9</v>
      </c>
      <c r="M16" s="14">
        <v>9</v>
      </c>
      <c r="N16" s="14">
        <v>9</v>
      </c>
      <c r="O16" s="15">
        <f>SUM(L16:N16)</f>
        <v>27</v>
      </c>
      <c r="P16" s="17">
        <f>1/L16+1/M16+1/N16</f>
        <v>0.33333333333333331</v>
      </c>
      <c r="Q16" s="15">
        <f>SUM(L16:N16,F16:H16)</f>
        <v>35</v>
      </c>
      <c r="R16" s="17">
        <f>1/F16+1/G16+1/H16+1/L16+1/M16+1/N16</f>
        <v>1.5</v>
      </c>
      <c r="T16" s="14">
        <v>9</v>
      </c>
      <c r="U16" s="14">
        <v>9</v>
      </c>
      <c r="V16" s="14">
        <v>9</v>
      </c>
      <c r="W16" s="15">
        <f>SUM(T16:V16)</f>
        <v>27</v>
      </c>
      <c r="X16" s="15">
        <f>SUM(T16:V16,L16:N16)</f>
        <v>54</v>
      </c>
      <c r="Y16" s="17">
        <f>1/L16+1/M16+1/N16+1/T16+1/U16+1/V16</f>
        <v>0.66666666666666674</v>
      </c>
      <c r="Z16" s="15">
        <f t="shared" si="7"/>
        <v>35</v>
      </c>
      <c r="AA16" s="17">
        <f t="shared" si="8"/>
        <v>1.5</v>
      </c>
      <c r="AC16" s="15">
        <f t="shared" si="0"/>
        <v>0</v>
      </c>
      <c r="AD16" s="15">
        <f t="shared" si="1"/>
        <v>0</v>
      </c>
      <c r="AE16" s="15">
        <f t="shared" si="2"/>
        <v>0</v>
      </c>
      <c r="AF16" s="15">
        <f t="shared" si="3"/>
        <v>0</v>
      </c>
      <c r="AG16" s="15">
        <f t="shared" si="4"/>
        <v>0</v>
      </c>
      <c r="AH16" s="15" t="str">
        <f t="shared" si="5"/>
        <v>Sonora</v>
      </c>
      <c r="AI16" s="15">
        <f t="shared" si="6"/>
        <v>0</v>
      </c>
    </row>
    <row r="17" spans="1:35">
      <c r="A17" s="14" t="s">
        <v>17</v>
      </c>
      <c r="B17" s="14" t="s">
        <v>20</v>
      </c>
      <c r="C17" s="14" t="s">
        <v>471</v>
      </c>
      <c r="D17" s="14" t="s">
        <v>472</v>
      </c>
      <c r="E17" s="14" t="s">
        <v>473</v>
      </c>
      <c r="F17" s="14">
        <v>3</v>
      </c>
      <c r="G17" s="14">
        <v>3</v>
      </c>
      <c r="H17" s="14">
        <v>2</v>
      </c>
      <c r="I17" s="15">
        <f>SUM(F17:H17)</f>
        <v>8</v>
      </c>
      <c r="J17" s="17">
        <f>1/F17+1/G17+1/H17</f>
        <v>1.1666666666666665</v>
      </c>
      <c r="L17" s="14">
        <v>9</v>
      </c>
      <c r="M17" s="14">
        <v>9</v>
      </c>
      <c r="N17" s="14">
        <v>9</v>
      </c>
      <c r="O17" s="15">
        <f>SUM(L17:N17)</f>
        <v>27</v>
      </c>
      <c r="P17" s="17">
        <f>1/L17+1/M17+1/N17</f>
        <v>0.33333333333333331</v>
      </c>
      <c r="Q17" s="15">
        <f>SUM(L17:N17,F17:H17)</f>
        <v>35</v>
      </c>
      <c r="R17" s="17">
        <f>1/F17+1/G17+1/H17+1/L17+1/M17+1/N17</f>
        <v>1.5</v>
      </c>
      <c r="T17" s="14">
        <v>9</v>
      </c>
      <c r="U17" s="14">
        <v>9</v>
      </c>
      <c r="V17" s="14">
        <v>9</v>
      </c>
      <c r="W17" s="15">
        <f>SUM(T17:V17)</f>
        <v>27</v>
      </c>
      <c r="X17" s="15">
        <f>SUM(T17:V17,L17:N17)</f>
        <v>54</v>
      </c>
      <c r="Y17" s="17">
        <f>1/L17+1/M17+1/N17+1/T17+1/U17+1/V17</f>
        <v>0.66666666666666674</v>
      </c>
      <c r="Z17" s="15">
        <f t="shared" si="7"/>
        <v>35</v>
      </c>
      <c r="AA17" s="17">
        <f t="shared" si="8"/>
        <v>1.5</v>
      </c>
      <c r="AC17" s="15">
        <f t="shared" si="0"/>
        <v>0</v>
      </c>
      <c r="AD17" s="15">
        <f t="shared" si="1"/>
        <v>0</v>
      </c>
      <c r="AE17" s="15">
        <f t="shared" si="2"/>
        <v>0</v>
      </c>
      <c r="AF17" s="15">
        <f t="shared" si="3"/>
        <v>0</v>
      </c>
      <c r="AG17" s="15">
        <f t="shared" si="4"/>
        <v>0</v>
      </c>
      <c r="AH17" s="15" t="str">
        <f t="shared" si="5"/>
        <v>Vista Murrieta</v>
      </c>
      <c r="AI17" s="15">
        <f t="shared" si="6"/>
        <v>18</v>
      </c>
    </row>
    <row r="18" spans="1:35">
      <c r="A18" s="14" t="s">
        <v>17</v>
      </c>
      <c r="B18" s="14" t="s">
        <v>91</v>
      </c>
      <c r="C18" s="14" t="s">
        <v>395</v>
      </c>
      <c r="D18" s="14" t="s">
        <v>396</v>
      </c>
      <c r="E18" s="14" t="s">
        <v>397</v>
      </c>
      <c r="F18" s="14">
        <v>2</v>
      </c>
      <c r="G18" s="14">
        <v>2</v>
      </c>
      <c r="H18" s="14">
        <v>4</v>
      </c>
      <c r="I18" s="15">
        <f>SUM(F18:H18)</f>
        <v>8</v>
      </c>
      <c r="J18" s="17">
        <f>1/F18+1/G18+1/H18</f>
        <v>1.25</v>
      </c>
      <c r="L18" s="14">
        <v>9</v>
      </c>
      <c r="M18" s="14">
        <v>9</v>
      </c>
      <c r="N18" s="14">
        <v>9</v>
      </c>
      <c r="O18" s="15">
        <f>SUM(L18:N18)</f>
        <v>27</v>
      </c>
      <c r="P18" s="17">
        <f>1/L18+1/M18+1/N18</f>
        <v>0.33333333333333331</v>
      </c>
      <c r="Q18" s="15">
        <f>SUM(L18:N18,F18:H18)</f>
        <v>35</v>
      </c>
      <c r="R18" s="17">
        <f>1/F18+1/G18+1/H18+1/L18+1/M18+1/N18</f>
        <v>1.5833333333333335</v>
      </c>
      <c r="T18" s="14">
        <v>9</v>
      </c>
      <c r="U18" s="14">
        <v>9</v>
      </c>
      <c r="V18" s="14">
        <v>9</v>
      </c>
      <c r="W18" s="15">
        <f>SUM(T18:V18)</f>
        <v>27</v>
      </c>
      <c r="X18" s="15">
        <f>SUM(T18:V18,L18:N18)</f>
        <v>54</v>
      </c>
      <c r="Y18" s="17">
        <f>1/L18+1/M18+1/N18+1/T18+1/U18+1/V18</f>
        <v>0.66666666666666674</v>
      </c>
      <c r="Z18" s="15">
        <f t="shared" si="7"/>
        <v>35</v>
      </c>
      <c r="AA18" s="17">
        <f t="shared" si="8"/>
        <v>1.5833333333333335</v>
      </c>
      <c r="AC18" s="15">
        <f t="shared" si="0"/>
        <v>0</v>
      </c>
      <c r="AD18" s="15">
        <f t="shared" si="1"/>
        <v>0</v>
      </c>
      <c r="AE18" s="15">
        <f t="shared" si="2"/>
        <v>0</v>
      </c>
      <c r="AF18" s="15">
        <f t="shared" si="3"/>
        <v>0</v>
      </c>
      <c r="AG18" s="15">
        <f t="shared" si="4"/>
        <v>0</v>
      </c>
      <c r="AH18" s="15" t="str">
        <f t="shared" si="5"/>
        <v>Redlands East Valley</v>
      </c>
      <c r="AI18" s="15">
        <f t="shared" si="6"/>
        <v>20</v>
      </c>
    </row>
    <row r="19" spans="1:35">
      <c r="A19" s="14" t="s">
        <v>17</v>
      </c>
      <c r="B19" s="14" t="s">
        <v>28</v>
      </c>
      <c r="C19" s="14" t="s">
        <v>451</v>
      </c>
      <c r="D19" s="14" t="s">
        <v>452</v>
      </c>
      <c r="E19" s="14" t="s">
        <v>453</v>
      </c>
      <c r="F19" s="14">
        <v>2</v>
      </c>
      <c r="G19" s="14">
        <v>2</v>
      </c>
      <c r="H19" s="14">
        <v>4</v>
      </c>
      <c r="I19" s="15">
        <f>SUM(F19:H19)</f>
        <v>8</v>
      </c>
      <c r="J19" s="17">
        <f>1/F19+1/G19+1/H19</f>
        <v>1.25</v>
      </c>
      <c r="L19" s="14">
        <v>9</v>
      </c>
      <c r="M19" s="14">
        <v>9</v>
      </c>
      <c r="N19" s="14">
        <v>9</v>
      </c>
      <c r="O19" s="15">
        <f>SUM(L19:N19)</f>
        <v>27</v>
      </c>
      <c r="P19" s="17">
        <f>1/L19+1/M19+1/N19</f>
        <v>0.33333333333333331</v>
      </c>
      <c r="Q19" s="15">
        <f>SUM(L19:N19,F19:H19)</f>
        <v>35</v>
      </c>
      <c r="R19" s="17">
        <f>1/F19+1/G19+1/H19+1/L19+1/M19+1/N19</f>
        <v>1.5833333333333335</v>
      </c>
      <c r="T19" s="14">
        <v>9</v>
      </c>
      <c r="U19" s="14">
        <v>9</v>
      </c>
      <c r="V19" s="14">
        <v>9</v>
      </c>
      <c r="W19" s="15">
        <f>SUM(T19:V19)</f>
        <v>27</v>
      </c>
      <c r="X19" s="15">
        <f>SUM(T19:V19,L19:N19)</f>
        <v>54</v>
      </c>
      <c r="Y19" s="17">
        <f>1/L19+1/M19+1/N19+1/T19+1/U19+1/V19</f>
        <v>0.66666666666666674</v>
      </c>
      <c r="Z19" s="15">
        <f t="shared" si="7"/>
        <v>35</v>
      </c>
      <c r="AA19" s="17">
        <f t="shared" si="8"/>
        <v>1.5833333333333335</v>
      </c>
      <c r="AC19" s="15">
        <f t="shared" si="0"/>
        <v>0</v>
      </c>
      <c r="AD19" s="15">
        <f t="shared" si="1"/>
        <v>0</v>
      </c>
      <c r="AE19" s="15">
        <f t="shared" si="2"/>
        <v>0</v>
      </c>
      <c r="AF19" s="15">
        <f t="shared" si="3"/>
        <v>0</v>
      </c>
      <c r="AG19" s="15">
        <f t="shared" si="4"/>
        <v>0</v>
      </c>
      <c r="AH19" s="15" t="str">
        <f t="shared" si="5"/>
        <v>Riverside STEM</v>
      </c>
      <c r="AI19" s="15">
        <f t="shared" si="6"/>
        <v>0</v>
      </c>
    </row>
    <row r="20" spans="1:35">
      <c r="A20" s="14" t="s">
        <v>17</v>
      </c>
      <c r="B20" s="14" t="s">
        <v>20</v>
      </c>
      <c r="C20" s="14" t="s">
        <v>477</v>
      </c>
      <c r="D20" s="14" t="s">
        <v>478</v>
      </c>
      <c r="E20" s="14" t="s">
        <v>237</v>
      </c>
      <c r="F20" s="14">
        <v>3</v>
      </c>
      <c r="G20" s="14">
        <v>3</v>
      </c>
      <c r="H20" s="14">
        <v>3</v>
      </c>
      <c r="I20" s="15">
        <f>SUM(F20:H20)</f>
        <v>9</v>
      </c>
      <c r="J20" s="17">
        <f>1/F20+1/G20+1/H20</f>
        <v>1</v>
      </c>
      <c r="L20" s="14">
        <v>9</v>
      </c>
      <c r="M20" s="14">
        <v>9</v>
      </c>
      <c r="N20" s="14">
        <v>9</v>
      </c>
      <c r="O20" s="15">
        <f>SUM(L20:N20)</f>
        <v>27</v>
      </c>
      <c r="P20" s="17">
        <f>1/L20+1/M20+1/N20</f>
        <v>0.33333333333333331</v>
      </c>
      <c r="Q20" s="15">
        <f>SUM(L20:N20,F20:H20)</f>
        <v>36</v>
      </c>
      <c r="R20" s="17">
        <f>1/F20+1/G20+1/H20+1/L20+1/M20+1/N20</f>
        <v>1.3333333333333335</v>
      </c>
      <c r="T20" s="14">
        <v>9</v>
      </c>
      <c r="U20" s="14">
        <v>9</v>
      </c>
      <c r="V20" s="14">
        <v>9</v>
      </c>
      <c r="W20" s="15">
        <f>SUM(T20:V20)</f>
        <v>27</v>
      </c>
      <c r="X20" s="15">
        <f>SUM(T20:V20,L20:N20)</f>
        <v>54</v>
      </c>
      <c r="Y20" s="17">
        <f>1/L20+1/M20+1/N20+1/T20+1/U20+1/V20</f>
        <v>0.66666666666666674</v>
      </c>
      <c r="Z20" s="15">
        <f t="shared" si="7"/>
        <v>36</v>
      </c>
      <c r="AA20" s="17">
        <f t="shared" si="8"/>
        <v>1.3333333333333335</v>
      </c>
      <c r="AC20" s="15">
        <f t="shared" si="0"/>
        <v>0</v>
      </c>
      <c r="AD20" s="15">
        <f t="shared" si="1"/>
        <v>0</v>
      </c>
      <c r="AE20" s="15">
        <f t="shared" si="2"/>
        <v>0</v>
      </c>
      <c r="AF20" s="15">
        <f t="shared" si="3"/>
        <v>0</v>
      </c>
      <c r="AG20" s="15">
        <f t="shared" si="4"/>
        <v>0</v>
      </c>
      <c r="AH20" s="15" t="str">
        <f t="shared" si="5"/>
        <v>Vista Murrieta</v>
      </c>
      <c r="AI20" s="15">
        <f t="shared" si="6"/>
        <v>18</v>
      </c>
    </row>
    <row r="21" spans="1:35">
      <c r="A21" s="14" t="s">
        <v>17</v>
      </c>
      <c r="B21" s="14" t="s">
        <v>20</v>
      </c>
      <c r="C21" s="14" t="s">
        <v>499</v>
      </c>
      <c r="D21" s="14" t="s">
        <v>500</v>
      </c>
      <c r="E21" s="14" t="s">
        <v>501</v>
      </c>
      <c r="F21" s="14">
        <v>3</v>
      </c>
      <c r="G21" s="14">
        <v>2</v>
      </c>
      <c r="H21" s="14">
        <v>4</v>
      </c>
      <c r="I21" s="15">
        <f>SUM(F21:H21)</f>
        <v>9</v>
      </c>
      <c r="J21" s="17">
        <f>1/F21+1/G21+1/H21</f>
        <v>1.0833333333333333</v>
      </c>
      <c r="L21" s="14">
        <v>9</v>
      </c>
      <c r="M21" s="14">
        <v>9</v>
      </c>
      <c r="N21" s="14">
        <v>9</v>
      </c>
      <c r="O21" s="15">
        <f>SUM(L21:N21)</f>
        <v>27</v>
      </c>
      <c r="P21" s="17">
        <f>1/L21+1/M21+1/N21</f>
        <v>0.33333333333333331</v>
      </c>
      <c r="Q21" s="15">
        <f>SUM(L21:N21,F21:H21)</f>
        <v>36</v>
      </c>
      <c r="R21" s="17">
        <f>1/F21+1/G21+1/H21+1/L21+1/M21+1/N21</f>
        <v>1.4166666666666667</v>
      </c>
      <c r="T21" s="14">
        <v>9</v>
      </c>
      <c r="U21" s="14">
        <v>9</v>
      </c>
      <c r="V21" s="14">
        <v>9</v>
      </c>
      <c r="W21" s="15">
        <f>SUM(T21:V21)</f>
        <v>27</v>
      </c>
      <c r="X21" s="15">
        <f>SUM(T21:V21,L21:N21)</f>
        <v>54</v>
      </c>
      <c r="Y21" s="17">
        <f>1/L21+1/M21+1/N21+1/T21+1/U21+1/V21</f>
        <v>0.66666666666666674</v>
      </c>
      <c r="Z21" s="15">
        <f t="shared" si="7"/>
        <v>36</v>
      </c>
      <c r="AA21" s="17">
        <f t="shared" si="8"/>
        <v>1.4166666666666667</v>
      </c>
      <c r="AC21" s="15">
        <f t="shared" si="0"/>
        <v>0</v>
      </c>
      <c r="AD21" s="15">
        <f t="shared" si="1"/>
        <v>0</v>
      </c>
      <c r="AE21" s="15">
        <f t="shared" si="2"/>
        <v>0</v>
      </c>
      <c r="AF21" s="15">
        <f t="shared" si="3"/>
        <v>0</v>
      </c>
      <c r="AG21" s="15">
        <f t="shared" si="4"/>
        <v>0</v>
      </c>
      <c r="AH21" s="15" t="str">
        <f t="shared" si="5"/>
        <v>Vista Murrieta</v>
      </c>
      <c r="AI21" s="15">
        <f t="shared" si="6"/>
        <v>18</v>
      </c>
    </row>
    <row r="22" spans="1:35">
      <c r="A22" s="14" t="s">
        <v>17</v>
      </c>
      <c r="B22" s="14" t="s">
        <v>28</v>
      </c>
      <c r="C22" s="14" t="s">
        <v>448</v>
      </c>
      <c r="D22" s="14" t="s">
        <v>449</v>
      </c>
      <c r="E22" s="14" t="s">
        <v>450</v>
      </c>
      <c r="F22" s="14">
        <v>4</v>
      </c>
      <c r="G22" s="14">
        <v>3</v>
      </c>
      <c r="H22" s="14">
        <v>2</v>
      </c>
      <c r="I22" s="15">
        <f>SUM(F22:H22)</f>
        <v>9</v>
      </c>
      <c r="J22" s="17">
        <f>1/F22+1/G22+1/H22</f>
        <v>1.0833333333333333</v>
      </c>
      <c r="L22" s="14">
        <v>9</v>
      </c>
      <c r="M22" s="14">
        <v>9</v>
      </c>
      <c r="N22" s="14">
        <v>9</v>
      </c>
      <c r="O22" s="15">
        <f>SUM(L22:N22)</f>
        <v>27</v>
      </c>
      <c r="P22" s="17">
        <f>1/L22+1/M22+1/N22</f>
        <v>0.33333333333333331</v>
      </c>
      <c r="Q22" s="15">
        <f>SUM(L22:N22,F22:H22)</f>
        <v>36</v>
      </c>
      <c r="R22" s="17">
        <f>1/F22+1/G22+1/H22+1/L22+1/M22+1/N22</f>
        <v>1.4166666666666667</v>
      </c>
      <c r="T22" s="14">
        <v>9</v>
      </c>
      <c r="U22" s="14">
        <v>9</v>
      </c>
      <c r="V22" s="14">
        <v>9</v>
      </c>
      <c r="W22" s="15">
        <f>SUM(T22:V22)</f>
        <v>27</v>
      </c>
      <c r="X22" s="15">
        <f>SUM(T22:V22,L22:N22)</f>
        <v>54</v>
      </c>
      <c r="Y22" s="17">
        <f>1/L22+1/M22+1/N22+1/T22+1/U22+1/V22</f>
        <v>0.66666666666666674</v>
      </c>
      <c r="Z22" s="15">
        <f t="shared" si="7"/>
        <v>36</v>
      </c>
      <c r="AA22" s="17">
        <f t="shared" si="8"/>
        <v>1.4166666666666667</v>
      </c>
      <c r="AC22" s="15">
        <f t="shared" si="0"/>
        <v>0</v>
      </c>
      <c r="AD22" s="15">
        <f t="shared" si="1"/>
        <v>0</v>
      </c>
      <c r="AE22" s="15">
        <f t="shared" si="2"/>
        <v>0</v>
      </c>
      <c r="AF22" s="15">
        <f>COUNTIF(AB22,"*1*")+COUNTIF(AB22,"*2*")+COUNTIF(AB22,"*3*")</f>
        <v>0</v>
      </c>
      <c r="AG22" s="15">
        <f t="shared" si="4"/>
        <v>0</v>
      </c>
      <c r="AH22" s="15" t="str">
        <f t="shared" si="5"/>
        <v>Riverside STEM</v>
      </c>
      <c r="AI22" s="15">
        <f t="shared" si="6"/>
        <v>0</v>
      </c>
    </row>
    <row r="23" spans="1:35">
      <c r="A23" s="14" t="s">
        <v>17</v>
      </c>
      <c r="B23" s="14" t="s">
        <v>20</v>
      </c>
      <c r="C23" s="14" t="s">
        <v>494</v>
      </c>
      <c r="D23" s="14" t="s">
        <v>259</v>
      </c>
      <c r="E23" s="14" t="s">
        <v>495</v>
      </c>
      <c r="F23" s="14">
        <v>4</v>
      </c>
      <c r="G23" s="14">
        <v>4</v>
      </c>
      <c r="H23" s="14">
        <v>2</v>
      </c>
      <c r="I23" s="15">
        <f>SUM(F23:H23)</f>
        <v>10</v>
      </c>
      <c r="J23" s="17">
        <f>1/F23+1/G23+1/H23</f>
        <v>1</v>
      </c>
      <c r="L23" s="14">
        <v>9</v>
      </c>
      <c r="M23" s="14">
        <v>9</v>
      </c>
      <c r="N23" s="14">
        <v>9</v>
      </c>
      <c r="O23" s="15">
        <f>SUM(L23:N23)</f>
        <v>27</v>
      </c>
      <c r="P23" s="17">
        <f>1/L23+1/M23+1/N23</f>
        <v>0.33333333333333331</v>
      </c>
      <c r="Q23" s="15">
        <f>SUM(L23:N23,F23:H23)</f>
        <v>37</v>
      </c>
      <c r="R23" s="17">
        <f>1/F23+1/G23+1/H23+1/L23+1/M23+1/N23</f>
        <v>1.3333333333333335</v>
      </c>
      <c r="T23" s="14">
        <v>9</v>
      </c>
      <c r="U23" s="14">
        <v>9</v>
      </c>
      <c r="V23" s="14">
        <v>9</v>
      </c>
      <c r="W23" s="15">
        <f>SUM(T23:V23)</f>
        <v>27</v>
      </c>
      <c r="X23" s="15">
        <f>SUM(T23:V23,L23:N23)</f>
        <v>54</v>
      </c>
      <c r="Y23" s="17">
        <f>1/L23+1/M23+1/N23+1/T23+1/U23+1/V23</f>
        <v>0.66666666666666674</v>
      </c>
      <c r="Z23" s="15">
        <f t="shared" si="7"/>
        <v>37</v>
      </c>
      <c r="AA23" s="17">
        <f t="shared" si="8"/>
        <v>1.3333333333333335</v>
      </c>
      <c r="AC23" s="15">
        <f t="shared" si="0"/>
        <v>0</v>
      </c>
      <c r="AD23" s="15">
        <f t="shared" si="1"/>
        <v>0</v>
      </c>
      <c r="AE23" s="15">
        <f t="shared" si="2"/>
        <v>0</v>
      </c>
      <c r="AF23" s="15">
        <f>COUNTIF(AB23,"*1*")+COUNTIF(AB23,"*2*")+COUNTIF(AB23,"*3*")</f>
        <v>0</v>
      </c>
      <c r="AG23" s="15">
        <f t="shared" si="4"/>
        <v>0</v>
      </c>
      <c r="AH23" s="15" t="str">
        <f t="shared" si="5"/>
        <v>Vista Murrieta</v>
      </c>
      <c r="AI23" s="15">
        <f t="shared" si="6"/>
        <v>18</v>
      </c>
    </row>
    <row r="24" spans="1:35">
      <c r="A24" s="14" t="s">
        <v>17</v>
      </c>
      <c r="B24" s="14" t="s">
        <v>20</v>
      </c>
      <c r="C24" s="14" t="s">
        <v>474</v>
      </c>
      <c r="D24" s="14" t="s">
        <v>475</v>
      </c>
      <c r="E24" s="14" t="s">
        <v>476</v>
      </c>
      <c r="F24" s="14">
        <v>3</v>
      </c>
      <c r="G24" s="14">
        <v>5</v>
      </c>
      <c r="H24" s="14">
        <v>2</v>
      </c>
      <c r="I24" s="15">
        <f>SUM(F24:H24)</f>
        <v>10</v>
      </c>
      <c r="J24" s="17">
        <f>1/F24+1/G24+1/H24</f>
        <v>1.0333333333333332</v>
      </c>
      <c r="L24" s="14">
        <v>9</v>
      </c>
      <c r="M24" s="14">
        <v>9</v>
      </c>
      <c r="N24" s="14">
        <v>9</v>
      </c>
      <c r="O24" s="15">
        <f>SUM(L24:N24)</f>
        <v>27</v>
      </c>
      <c r="P24" s="17">
        <f>1/L24+1/M24+1/N24</f>
        <v>0.33333333333333331</v>
      </c>
      <c r="Q24" s="15">
        <f>SUM(L24:N24,F24:H24)</f>
        <v>37</v>
      </c>
      <c r="R24" s="17">
        <f>1/F24+1/G24+1/H24+1/L24+1/M24+1/N24</f>
        <v>1.3666666666666667</v>
      </c>
      <c r="T24" s="14">
        <v>9</v>
      </c>
      <c r="U24" s="14">
        <v>9</v>
      </c>
      <c r="V24" s="14">
        <v>9</v>
      </c>
      <c r="W24" s="15">
        <f>SUM(T24:V24)</f>
        <v>27</v>
      </c>
      <c r="X24" s="15">
        <f>SUM(T24:V24,L24:N24)</f>
        <v>54</v>
      </c>
      <c r="Y24" s="17">
        <f>1/L24+1/M24+1/N24+1/T24+1/U24+1/V24</f>
        <v>0.66666666666666674</v>
      </c>
      <c r="Z24" s="15">
        <f t="shared" si="7"/>
        <v>37</v>
      </c>
      <c r="AA24" s="17">
        <f t="shared" si="8"/>
        <v>1.3666666666666667</v>
      </c>
      <c r="AC24" s="15">
        <f t="shared" si="0"/>
        <v>0</v>
      </c>
      <c r="AD24" s="15">
        <f t="shared" si="1"/>
        <v>0</v>
      </c>
      <c r="AE24" s="15">
        <f t="shared" si="2"/>
        <v>0</v>
      </c>
      <c r="AF24" s="15">
        <f>COUNTIF(AB24,"*1*")+COUNTIF(AB24,"*2*")+COUNTIF(AB24,"*3*")</f>
        <v>0</v>
      </c>
      <c r="AG24" s="15">
        <f t="shared" si="4"/>
        <v>0</v>
      </c>
      <c r="AH24" s="15" t="str">
        <f t="shared" si="5"/>
        <v>Vista Murrieta</v>
      </c>
      <c r="AI24" s="15">
        <f t="shared" si="6"/>
        <v>18</v>
      </c>
    </row>
    <row r="25" spans="1:35">
      <c r="A25" s="14" t="s">
        <v>17</v>
      </c>
      <c r="B25" s="14" t="s">
        <v>91</v>
      </c>
      <c r="C25" s="14" t="s">
        <v>392</v>
      </c>
      <c r="D25" s="14" t="s">
        <v>393</v>
      </c>
      <c r="E25" s="14" t="s">
        <v>394</v>
      </c>
      <c r="F25" s="14">
        <v>5</v>
      </c>
      <c r="G25" s="14">
        <v>2</v>
      </c>
      <c r="H25" s="14">
        <v>4</v>
      </c>
      <c r="I25" s="15">
        <f>SUM(F25:H25)</f>
        <v>11</v>
      </c>
      <c r="J25" s="17">
        <f>1/F25+1/G25+1/H25</f>
        <v>0.95</v>
      </c>
      <c r="L25" s="14">
        <v>9</v>
      </c>
      <c r="M25" s="14">
        <v>9</v>
      </c>
      <c r="N25" s="14">
        <v>9</v>
      </c>
      <c r="O25" s="15">
        <f>SUM(L25:N25)</f>
        <v>27</v>
      </c>
      <c r="P25" s="17">
        <f>1/L25+1/M25+1/N25</f>
        <v>0.33333333333333331</v>
      </c>
      <c r="Q25" s="15">
        <f>SUM(L25:N25,F25:H25)</f>
        <v>38</v>
      </c>
      <c r="R25" s="17">
        <f>1/F25+1/G25+1/H25+1/L25+1/M25+1/N25</f>
        <v>1.2833333333333334</v>
      </c>
      <c r="T25" s="14">
        <v>9</v>
      </c>
      <c r="U25" s="14">
        <v>9</v>
      </c>
      <c r="V25" s="14">
        <v>9</v>
      </c>
      <c r="W25" s="15">
        <f>SUM(T25:V25)</f>
        <v>27</v>
      </c>
      <c r="X25" s="15">
        <f>SUM(T25:V25,L25:N25)</f>
        <v>54</v>
      </c>
      <c r="Y25" s="17">
        <f>1/L25+1/M25+1/N25+1/T25+1/U25+1/V25</f>
        <v>0.66666666666666674</v>
      </c>
      <c r="Z25" s="15">
        <f t="shared" si="7"/>
        <v>38</v>
      </c>
      <c r="AA25" s="17">
        <f t="shared" si="8"/>
        <v>1.2833333333333334</v>
      </c>
      <c r="AC25" s="15">
        <f t="shared" si="0"/>
        <v>0</v>
      </c>
      <c r="AD25" s="15">
        <f t="shared" si="1"/>
        <v>0</v>
      </c>
      <c r="AE25" s="15">
        <f t="shared" si="2"/>
        <v>0</v>
      </c>
      <c r="AF25" s="15">
        <f>COUNTIF(AB25,"*1*")+COUNTIF(AB25,"*2*")+COUNTIF(AB25,"*3*")</f>
        <v>0</v>
      </c>
      <c r="AG25" s="15">
        <f t="shared" si="4"/>
        <v>0</v>
      </c>
      <c r="AH25" s="15" t="str">
        <f t="shared" si="5"/>
        <v>Redlands East Valley</v>
      </c>
      <c r="AI25" s="15">
        <f t="shared" si="6"/>
        <v>20</v>
      </c>
    </row>
    <row r="26" spans="1:35">
      <c r="A26" s="14" t="s">
        <v>17</v>
      </c>
      <c r="B26" s="14" t="s">
        <v>91</v>
      </c>
      <c r="C26" s="14" t="s">
        <v>419</v>
      </c>
      <c r="D26" s="14" t="s">
        <v>420</v>
      </c>
      <c r="E26" s="14" t="s">
        <v>421</v>
      </c>
      <c r="F26" s="14">
        <v>4</v>
      </c>
      <c r="G26" s="14">
        <v>4</v>
      </c>
      <c r="H26" s="14">
        <v>4</v>
      </c>
      <c r="I26" s="15">
        <f>SUM(F26:H26)</f>
        <v>12</v>
      </c>
      <c r="J26" s="17">
        <f>1/F26+1/G26+1/H26</f>
        <v>0.75</v>
      </c>
      <c r="L26" s="14">
        <v>9</v>
      </c>
      <c r="M26" s="14">
        <v>9</v>
      </c>
      <c r="N26" s="14">
        <v>9</v>
      </c>
      <c r="O26" s="15">
        <f>SUM(L26:N26)</f>
        <v>27</v>
      </c>
      <c r="P26" s="17">
        <f>1/L26+1/M26+1/N26</f>
        <v>0.33333333333333331</v>
      </c>
      <c r="Q26" s="15">
        <f>SUM(L26:N26,F26:H26)</f>
        <v>39</v>
      </c>
      <c r="R26" s="17">
        <f>1/F26+1/G26+1/H26+1/L26+1/M26+1/N26</f>
        <v>1.0833333333333335</v>
      </c>
      <c r="T26" s="14">
        <v>9</v>
      </c>
      <c r="U26" s="14">
        <v>9</v>
      </c>
      <c r="V26" s="14">
        <v>9</v>
      </c>
      <c r="W26" s="15">
        <f>SUM(T26:V26)</f>
        <v>27</v>
      </c>
      <c r="X26" s="15">
        <f>SUM(T26:V26,L26:N26)</f>
        <v>54</v>
      </c>
      <c r="Y26" s="17">
        <f>1/L26+1/M26+1/N26+1/T26+1/U26+1/V26</f>
        <v>0.66666666666666674</v>
      </c>
      <c r="Z26" s="15">
        <f t="shared" si="7"/>
        <v>39</v>
      </c>
      <c r="AA26" s="17">
        <f t="shared" si="8"/>
        <v>1.0833333333333335</v>
      </c>
      <c r="AC26" s="15">
        <f t="shared" si="0"/>
        <v>0</v>
      </c>
      <c r="AD26" s="15">
        <f t="shared" si="1"/>
        <v>0</v>
      </c>
      <c r="AE26" s="15">
        <f t="shared" si="2"/>
        <v>0</v>
      </c>
      <c r="AF26" s="15">
        <f>COUNTIF(AB26,"*1*")+COUNTIF(AB26,"*2*")+COUNTIF(AB26,"*3*")</f>
        <v>0</v>
      </c>
      <c r="AG26" s="15">
        <f t="shared" si="4"/>
        <v>0</v>
      </c>
      <c r="AH26" s="15" t="str">
        <f t="shared" si="5"/>
        <v>Redlands East Valley</v>
      </c>
      <c r="AI26" s="15">
        <f t="shared" si="6"/>
        <v>20</v>
      </c>
    </row>
    <row r="27" spans="1:35">
      <c r="A27" s="14" t="s">
        <v>17</v>
      </c>
      <c r="B27" s="14" t="s">
        <v>20</v>
      </c>
      <c r="C27" s="14" t="s">
        <v>508</v>
      </c>
      <c r="D27" s="14" t="s">
        <v>509</v>
      </c>
      <c r="E27" s="14" t="s">
        <v>510</v>
      </c>
      <c r="F27" s="14">
        <v>4</v>
      </c>
      <c r="G27" s="14">
        <v>4</v>
      </c>
      <c r="H27" s="14">
        <v>4</v>
      </c>
      <c r="I27" s="15">
        <f>SUM(F27:H27)</f>
        <v>12</v>
      </c>
      <c r="J27" s="17">
        <f>1/F27+1/G27+1/H27</f>
        <v>0.75</v>
      </c>
      <c r="L27" s="14">
        <v>9</v>
      </c>
      <c r="M27" s="14">
        <v>9</v>
      </c>
      <c r="N27" s="14">
        <v>9</v>
      </c>
      <c r="O27" s="15">
        <f>SUM(L27:N27)</f>
        <v>27</v>
      </c>
      <c r="P27" s="17">
        <f>1/L27+1/M27+1/N27</f>
        <v>0.33333333333333331</v>
      </c>
      <c r="Q27" s="15">
        <f>SUM(L27:N27,F27:H27)</f>
        <v>39</v>
      </c>
      <c r="R27" s="17">
        <f>1/F27+1/G27+1/H27+1/L27+1/M27+1/N27</f>
        <v>1.0833333333333335</v>
      </c>
      <c r="T27" s="14">
        <v>9</v>
      </c>
      <c r="U27" s="14">
        <v>9</v>
      </c>
      <c r="V27" s="14">
        <v>9</v>
      </c>
      <c r="W27" s="15">
        <f>SUM(T27:V27)</f>
        <v>27</v>
      </c>
      <c r="X27" s="15">
        <f>SUM(T27:V27,L27:N27)</f>
        <v>54</v>
      </c>
      <c r="Y27" s="17">
        <f>1/L27+1/M27+1/N27+1/T27+1/U27+1/V27</f>
        <v>0.66666666666666674</v>
      </c>
      <c r="Z27" s="15">
        <f t="shared" si="7"/>
        <v>39</v>
      </c>
      <c r="AA27" s="17">
        <f t="shared" si="8"/>
        <v>1.0833333333333335</v>
      </c>
      <c r="AC27" s="15">
        <f t="shared" ref="AC27:AC34" si="9">COUNTIF(F27:H27,"=1")</f>
        <v>0</v>
      </c>
      <c r="AD27" s="15">
        <f t="shared" ref="AD27:AD34" si="10">COUNTIF(K27,"*")</f>
        <v>0</v>
      </c>
      <c r="AE27" s="15">
        <f t="shared" ref="AE27:AE34" si="11">COUNTIF(S27,"*")</f>
        <v>0</v>
      </c>
      <c r="AF27" s="15">
        <f t="shared" ref="AF27:AF34" si="12">COUNTIF(AB27,"*1*")+COUNTIF(AB27,"*2*")+COUNTIF(AB27,"*3*")</f>
        <v>0</v>
      </c>
      <c r="AG27" s="15">
        <f t="shared" ref="AG27:AG34" si="13">(2*COUNTIF(F27:H27,"=1"))+(2*COUNTIF(K27,"*"))+(4*COUNTIF(S27,"*"))+(8*COUNTIF(AB27,"*3*"))+(10*COUNTIF(AB27,"*2*"))+(15*COUNTIF(AB27,"*1*"))</f>
        <v>0</v>
      </c>
      <c r="AH27" s="15" t="str">
        <f t="shared" ref="AH27:AH34" si="14">B27</f>
        <v>Vista Murrieta</v>
      </c>
      <c r="AI27" s="15">
        <f t="shared" si="6"/>
        <v>18</v>
      </c>
    </row>
    <row r="28" spans="1:35">
      <c r="A28" s="14" t="s">
        <v>17</v>
      </c>
      <c r="B28" s="14" t="s">
        <v>91</v>
      </c>
      <c r="C28" s="14" t="s">
        <v>398</v>
      </c>
      <c r="D28" s="14" t="s">
        <v>399</v>
      </c>
      <c r="E28" s="14" t="s">
        <v>400</v>
      </c>
      <c r="F28" s="14">
        <v>4</v>
      </c>
      <c r="G28" s="14">
        <v>3</v>
      </c>
      <c r="H28" s="14">
        <v>5</v>
      </c>
      <c r="I28" s="15">
        <f>SUM(F28:H28)</f>
        <v>12</v>
      </c>
      <c r="J28" s="17">
        <f>1/F28+1/G28+1/H28</f>
        <v>0.78333333333333321</v>
      </c>
      <c r="L28" s="14">
        <v>9</v>
      </c>
      <c r="M28" s="14">
        <v>9</v>
      </c>
      <c r="N28" s="14">
        <v>9</v>
      </c>
      <c r="O28" s="15">
        <f>SUM(L28:N28)</f>
        <v>27</v>
      </c>
      <c r="P28" s="17">
        <f>1/L28+1/M28+1/N28</f>
        <v>0.33333333333333331</v>
      </c>
      <c r="Q28" s="15">
        <f>SUM(L28:N28,F28:H28)</f>
        <v>39</v>
      </c>
      <c r="R28" s="17">
        <f>1/F28+1/G28+1/H28+1/L28+1/M28+1/N28</f>
        <v>1.1166666666666667</v>
      </c>
      <c r="T28" s="14">
        <v>9</v>
      </c>
      <c r="U28" s="14">
        <v>9</v>
      </c>
      <c r="V28" s="14">
        <v>9</v>
      </c>
      <c r="W28" s="15">
        <f>SUM(T28:V28)</f>
        <v>27</v>
      </c>
      <c r="X28" s="15">
        <f>SUM(T28:V28,L28:N28)</f>
        <v>54</v>
      </c>
      <c r="Y28" s="17">
        <f>1/L28+1/M28+1/N28+1/T28+1/U28+1/V28</f>
        <v>0.66666666666666674</v>
      </c>
      <c r="Z28" s="15">
        <f t="shared" si="7"/>
        <v>39</v>
      </c>
      <c r="AA28" s="17">
        <f t="shared" si="8"/>
        <v>1.1166666666666667</v>
      </c>
      <c r="AC28" s="15">
        <f t="shared" si="9"/>
        <v>0</v>
      </c>
      <c r="AD28" s="15">
        <f t="shared" si="10"/>
        <v>0</v>
      </c>
      <c r="AE28" s="15">
        <f t="shared" si="11"/>
        <v>0</v>
      </c>
      <c r="AF28" s="15">
        <f t="shared" si="12"/>
        <v>0</v>
      </c>
      <c r="AG28" s="15">
        <f t="shared" si="13"/>
        <v>0</v>
      </c>
      <c r="AH28" s="15" t="str">
        <f t="shared" si="14"/>
        <v>Redlands East Valley</v>
      </c>
      <c r="AI28" s="15">
        <f t="shared" si="6"/>
        <v>20</v>
      </c>
    </row>
    <row r="29" spans="1:35">
      <c r="A29" s="14" t="s">
        <v>17</v>
      </c>
      <c r="B29" s="14" t="s">
        <v>28</v>
      </c>
      <c r="C29" s="14" t="s">
        <v>436</v>
      </c>
      <c r="D29" s="14" t="s">
        <v>437</v>
      </c>
      <c r="E29" s="14" t="s">
        <v>438</v>
      </c>
      <c r="F29" s="14">
        <v>4</v>
      </c>
      <c r="G29" s="14">
        <v>5</v>
      </c>
      <c r="H29" s="14">
        <v>3</v>
      </c>
      <c r="I29" s="15">
        <f>SUM(F29:H29)</f>
        <v>12</v>
      </c>
      <c r="J29" s="17">
        <f>1/F29+1/G29+1/H29</f>
        <v>0.78333333333333333</v>
      </c>
      <c r="L29" s="14">
        <v>9</v>
      </c>
      <c r="M29" s="14">
        <v>9</v>
      </c>
      <c r="N29" s="14">
        <v>9</v>
      </c>
      <c r="O29" s="15">
        <f>SUM(L29:N29)</f>
        <v>27</v>
      </c>
      <c r="P29" s="17">
        <f>1/L29+1/M29+1/N29</f>
        <v>0.33333333333333331</v>
      </c>
      <c r="Q29" s="15">
        <f>SUM(L29:N29,F29:H29)</f>
        <v>39</v>
      </c>
      <c r="R29" s="17">
        <f>1/F29+1/G29+1/H29+1/L29+1/M29+1/N29</f>
        <v>1.1166666666666667</v>
      </c>
      <c r="T29" s="14">
        <v>9</v>
      </c>
      <c r="U29" s="14">
        <v>9</v>
      </c>
      <c r="V29" s="14">
        <v>9</v>
      </c>
      <c r="W29" s="15">
        <f>SUM(T29:V29)</f>
        <v>27</v>
      </c>
      <c r="X29" s="15">
        <f>SUM(T29:V29,L29:N29)</f>
        <v>54</v>
      </c>
      <c r="Y29" s="17">
        <f>1/L29+1/M29+1/N29+1/T29+1/U29+1/V29</f>
        <v>0.66666666666666674</v>
      </c>
      <c r="Z29" s="15">
        <f t="shared" si="7"/>
        <v>39</v>
      </c>
      <c r="AA29" s="17">
        <f t="shared" si="8"/>
        <v>1.1166666666666667</v>
      </c>
      <c r="AC29" s="15">
        <f t="shared" si="9"/>
        <v>0</v>
      </c>
      <c r="AD29" s="15">
        <f t="shared" si="10"/>
        <v>0</v>
      </c>
      <c r="AE29" s="15">
        <f t="shared" si="11"/>
        <v>0</v>
      </c>
      <c r="AF29" s="15">
        <f t="shared" si="12"/>
        <v>0</v>
      </c>
      <c r="AG29" s="15">
        <f t="shared" si="13"/>
        <v>0</v>
      </c>
      <c r="AH29" s="15" t="str">
        <f t="shared" si="14"/>
        <v>Riverside STEM</v>
      </c>
      <c r="AI29" s="15">
        <f t="shared" si="6"/>
        <v>0</v>
      </c>
    </row>
    <row r="30" spans="1:35">
      <c r="A30" s="14" t="s">
        <v>17</v>
      </c>
      <c r="B30" s="14" t="s">
        <v>20</v>
      </c>
      <c r="C30" s="14" t="s">
        <v>466</v>
      </c>
      <c r="D30" s="14" t="s">
        <v>467</v>
      </c>
      <c r="E30" s="14" t="s">
        <v>429</v>
      </c>
      <c r="F30" s="14">
        <v>5</v>
      </c>
      <c r="G30" s="14">
        <v>4</v>
      </c>
      <c r="H30" s="14">
        <v>3</v>
      </c>
      <c r="I30" s="15">
        <f>SUM(F30:H30)</f>
        <v>12</v>
      </c>
      <c r="J30" s="17">
        <f>1/F30+1/G30+1/H30</f>
        <v>0.78333333333333333</v>
      </c>
      <c r="L30" s="14">
        <v>9</v>
      </c>
      <c r="M30" s="14">
        <v>9</v>
      </c>
      <c r="N30" s="14">
        <v>9</v>
      </c>
      <c r="O30" s="15">
        <f>SUM(L30:N30)</f>
        <v>27</v>
      </c>
      <c r="P30" s="17">
        <f>1/L30+1/M30+1/N30</f>
        <v>0.33333333333333331</v>
      </c>
      <c r="Q30" s="15">
        <f>SUM(L30:N30,F30:H30)</f>
        <v>39</v>
      </c>
      <c r="R30" s="17">
        <f>1/F30+1/G30+1/H30+1/L30+1/M30+1/N30</f>
        <v>1.1166666666666667</v>
      </c>
      <c r="T30" s="14">
        <v>9</v>
      </c>
      <c r="U30" s="14">
        <v>9</v>
      </c>
      <c r="V30" s="14">
        <v>9</v>
      </c>
      <c r="W30" s="15">
        <f>SUM(T30:V30)</f>
        <v>27</v>
      </c>
      <c r="X30" s="15">
        <f>SUM(T30:V30,L30:N30)</f>
        <v>54</v>
      </c>
      <c r="Y30" s="17">
        <f>1/L30+1/M30+1/N30+1/T30+1/U30+1/V30</f>
        <v>0.66666666666666674</v>
      </c>
      <c r="Z30" s="15">
        <f t="shared" si="7"/>
        <v>39</v>
      </c>
      <c r="AA30" s="17">
        <f t="shared" si="8"/>
        <v>1.1166666666666667</v>
      </c>
      <c r="AC30" s="15">
        <f t="shared" si="9"/>
        <v>0</v>
      </c>
      <c r="AD30" s="15">
        <f t="shared" si="10"/>
        <v>0</v>
      </c>
      <c r="AE30" s="15">
        <f t="shared" si="11"/>
        <v>0</v>
      </c>
      <c r="AF30" s="15">
        <f t="shared" si="12"/>
        <v>0</v>
      </c>
      <c r="AG30" s="15">
        <f t="shared" si="13"/>
        <v>0</v>
      </c>
      <c r="AH30" s="15" t="str">
        <f t="shared" si="14"/>
        <v>Vista Murrieta</v>
      </c>
      <c r="AI30" s="15">
        <f t="shared" si="6"/>
        <v>18</v>
      </c>
    </row>
    <row r="31" spans="1:35">
      <c r="A31" s="14" t="s">
        <v>17</v>
      </c>
      <c r="B31" s="14" t="s">
        <v>91</v>
      </c>
      <c r="C31" s="14" t="s">
        <v>433</v>
      </c>
      <c r="D31" s="14" t="s">
        <v>434</v>
      </c>
      <c r="E31" s="14" t="s">
        <v>435</v>
      </c>
      <c r="F31" s="14">
        <v>4</v>
      </c>
      <c r="G31" s="14">
        <v>4</v>
      </c>
      <c r="H31" s="14">
        <v>5</v>
      </c>
      <c r="I31" s="15">
        <f>SUM(F31:H31)</f>
        <v>13</v>
      </c>
      <c r="J31" s="17">
        <f>1/F31+1/G31+1/H31</f>
        <v>0.7</v>
      </c>
      <c r="L31" s="14">
        <v>9</v>
      </c>
      <c r="M31" s="14">
        <v>9</v>
      </c>
      <c r="N31" s="14">
        <v>9</v>
      </c>
      <c r="O31" s="15">
        <f>SUM(L31:N31)</f>
        <v>27</v>
      </c>
      <c r="P31" s="17">
        <f>1/L31+1/M31+1/N31</f>
        <v>0.33333333333333331</v>
      </c>
      <c r="Q31" s="15">
        <f>SUM(L31:N31,F31:H31)</f>
        <v>40</v>
      </c>
      <c r="R31" s="17">
        <f>1/F31+1/G31+1/H31+1/L31+1/M31+1/N31</f>
        <v>1.0333333333333334</v>
      </c>
      <c r="T31" s="14">
        <v>9</v>
      </c>
      <c r="U31" s="14">
        <v>9</v>
      </c>
      <c r="V31" s="14">
        <v>9</v>
      </c>
      <c r="W31" s="15">
        <f>SUM(T31:V31)</f>
        <v>27</v>
      </c>
      <c r="X31" s="15">
        <f>SUM(T31:V31,L31:N31)</f>
        <v>54</v>
      </c>
      <c r="Y31" s="17">
        <f>1/L31+1/M31+1/N31+1/T31+1/U31+1/V31</f>
        <v>0.66666666666666674</v>
      </c>
      <c r="Z31" s="15">
        <f t="shared" si="7"/>
        <v>40</v>
      </c>
      <c r="AA31" s="17">
        <f t="shared" si="8"/>
        <v>1.0333333333333334</v>
      </c>
      <c r="AC31" s="15">
        <f t="shared" si="9"/>
        <v>0</v>
      </c>
      <c r="AD31" s="15">
        <f t="shared" si="10"/>
        <v>0</v>
      </c>
      <c r="AE31" s="15">
        <f t="shared" si="11"/>
        <v>0</v>
      </c>
      <c r="AF31" s="15">
        <f t="shared" si="12"/>
        <v>0</v>
      </c>
      <c r="AG31" s="15">
        <f t="shared" si="13"/>
        <v>0</v>
      </c>
      <c r="AH31" s="15" t="str">
        <f t="shared" si="14"/>
        <v>Redlands East Valley</v>
      </c>
      <c r="AI31" s="15">
        <f t="shared" si="6"/>
        <v>20</v>
      </c>
    </row>
    <row r="32" spans="1:35">
      <c r="A32" s="14" t="s">
        <v>17</v>
      </c>
      <c r="B32" s="14" t="s">
        <v>91</v>
      </c>
      <c r="C32" s="14" t="s">
        <v>401</v>
      </c>
      <c r="D32" s="14" t="s">
        <v>402</v>
      </c>
      <c r="E32" s="14" t="s">
        <v>403</v>
      </c>
      <c r="F32" s="14">
        <v>5</v>
      </c>
      <c r="G32" s="14">
        <v>4</v>
      </c>
      <c r="H32" s="14">
        <v>4</v>
      </c>
      <c r="I32" s="15">
        <f>SUM(F32:H32)</f>
        <v>13</v>
      </c>
      <c r="J32" s="17">
        <f>1/F32+1/G32+1/H32</f>
        <v>0.7</v>
      </c>
      <c r="L32" s="14">
        <v>9</v>
      </c>
      <c r="M32" s="14">
        <v>9</v>
      </c>
      <c r="N32" s="14">
        <v>9</v>
      </c>
      <c r="O32" s="15">
        <f>SUM(L32:N32)</f>
        <v>27</v>
      </c>
      <c r="P32" s="17">
        <f>1/L32+1/M32+1/N32</f>
        <v>0.33333333333333331</v>
      </c>
      <c r="Q32" s="15">
        <f>SUM(L32:N32,F32:H32)</f>
        <v>40</v>
      </c>
      <c r="R32" s="17">
        <f>1/F32+1/G32+1/H32+1/L32+1/M32+1/N32</f>
        <v>1.0333333333333334</v>
      </c>
      <c r="T32" s="14">
        <v>9</v>
      </c>
      <c r="U32" s="14">
        <v>9</v>
      </c>
      <c r="V32" s="14">
        <v>9</v>
      </c>
      <c r="W32" s="15">
        <f>SUM(T32:V32)</f>
        <v>27</v>
      </c>
      <c r="X32" s="15">
        <f>SUM(T32:V32,L32:N32)</f>
        <v>54</v>
      </c>
      <c r="Y32" s="17">
        <f>1/L32+1/M32+1/N32+1/T32+1/U32+1/V32</f>
        <v>0.66666666666666674</v>
      </c>
      <c r="Z32" s="15">
        <f t="shared" si="7"/>
        <v>40</v>
      </c>
      <c r="AA32" s="17">
        <f t="shared" si="8"/>
        <v>1.0333333333333334</v>
      </c>
      <c r="AC32" s="15">
        <f t="shared" si="9"/>
        <v>0</v>
      </c>
      <c r="AD32" s="15">
        <f t="shared" si="10"/>
        <v>0</v>
      </c>
      <c r="AE32" s="15">
        <f t="shared" si="11"/>
        <v>0</v>
      </c>
      <c r="AF32" s="15">
        <f t="shared" si="12"/>
        <v>0</v>
      </c>
      <c r="AG32" s="15">
        <f t="shared" si="13"/>
        <v>0</v>
      </c>
      <c r="AH32" s="15" t="str">
        <f t="shared" si="14"/>
        <v>Redlands East Valley</v>
      </c>
      <c r="AI32" s="15">
        <f>SUMIF(AH$3:AH$24,AH32,AG$3:AG$24)</f>
        <v>20</v>
      </c>
    </row>
    <row r="33" spans="1:35">
      <c r="A33" s="14" t="s">
        <v>17</v>
      </c>
      <c r="B33" s="14" t="s">
        <v>91</v>
      </c>
      <c r="C33" s="14" t="s">
        <v>404</v>
      </c>
      <c r="D33" s="14" t="s">
        <v>405</v>
      </c>
      <c r="E33" s="14" t="s">
        <v>406</v>
      </c>
      <c r="F33" s="14">
        <v>5</v>
      </c>
      <c r="G33" s="14">
        <v>5</v>
      </c>
      <c r="H33" s="14">
        <v>3</v>
      </c>
      <c r="I33" s="15">
        <f>SUM(F33:H33)</f>
        <v>13</v>
      </c>
      <c r="J33" s="17">
        <f>1/F33+1/G33+1/H33</f>
        <v>0.73333333333333339</v>
      </c>
      <c r="L33" s="14">
        <v>9</v>
      </c>
      <c r="M33" s="14">
        <v>9</v>
      </c>
      <c r="N33" s="14">
        <v>9</v>
      </c>
      <c r="O33" s="15">
        <f>SUM(L33:N33)</f>
        <v>27</v>
      </c>
      <c r="P33" s="17">
        <f>1/L33+1/M33+1/N33</f>
        <v>0.33333333333333331</v>
      </c>
      <c r="Q33" s="15">
        <f>SUM(L33:N33,F33:H33)</f>
        <v>40</v>
      </c>
      <c r="R33" s="17">
        <f>1/F33+1/G33+1/H33+1/L33+1/M33+1/N33</f>
        <v>1.0666666666666669</v>
      </c>
      <c r="T33" s="14">
        <v>9</v>
      </c>
      <c r="U33" s="14">
        <v>9</v>
      </c>
      <c r="V33" s="14">
        <v>9</v>
      </c>
      <c r="W33" s="15">
        <f>SUM(T33:V33)</f>
        <v>27</v>
      </c>
      <c r="X33" s="15">
        <f>SUM(T33:V33,L33:N33)</f>
        <v>54</v>
      </c>
      <c r="Y33" s="17">
        <f>1/L33+1/M33+1/N33+1/T33+1/U33+1/V33</f>
        <v>0.66666666666666674</v>
      </c>
      <c r="Z33" s="15">
        <f t="shared" si="7"/>
        <v>40</v>
      </c>
      <c r="AA33" s="17">
        <f t="shared" si="8"/>
        <v>1.0666666666666669</v>
      </c>
      <c r="AC33" s="15">
        <f t="shared" si="9"/>
        <v>0</v>
      </c>
      <c r="AD33" s="15">
        <f t="shared" si="10"/>
        <v>0</v>
      </c>
      <c r="AE33" s="15">
        <f t="shared" si="11"/>
        <v>0</v>
      </c>
      <c r="AF33" s="15">
        <f t="shared" si="12"/>
        <v>0</v>
      </c>
      <c r="AG33" s="15">
        <f t="shared" si="13"/>
        <v>0</v>
      </c>
      <c r="AH33" s="15" t="str">
        <f t="shared" si="14"/>
        <v>Redlands East Valley</v>
      </c>
      <c r="AI33" s="15">
        <f t="shared" si="6"/>
        <v>20</v>
      </c>
    </row>
    <row r="34" spans="1:35">
      <c r="A34" s="14" t="s">
        <v>17</v>
      </c>
      <c r="B34" s="14" t="s">
        <v>18</v>
      </c>
      <c r="C34" s="14" t="s">
        <v>520</v>
      </c>
      <c r="D34" s="14" t="s">
        <v>478</v>
      </c>
      <c r="E34" s="14" t="s">
        <v>521</v>
      </c>
      <c r="F34" s="14">
        <v>9</v>
      </c>
      <c r="G34" s="14">
        <v>5</v>
      </c>
      <c r="H34" s="14">
        <v>9</v>
      </c>
      <c r="I34" s="15">
        <f>SUM(F34:H34)</f>
        <v>23</v>
      </c>
      <c r="J34" s="17">
        <f>1/F34+1/G34+1/H34</f>
        <v>0.42222222222222222</v>
      </c>
      <c r="L34" s="14">
        <v>9</v>
      </c>
      <c r="M34" s="14">
        <v>9</v>
      </c>
      <c r="N34" s="14">
        <v>9</v>
      </c>
      <c r="O34" s="15">
        <f>SUM(L34:N34)</f>
        <v>27</v>
      </c>
      <c r="P34" s="17">
        <f>1/L34+1/M34+1/N34</f>
        <v>0.33333333333333331</v>
      </c>
      <c r="Q34" s="15">
        <f>SUM(L34:N34,F34:H34)</f>
        <v>50</v>
      </c>
      <c r="R34" s="17">
        <f>1/F34+1/G34+1/H34+1/L34+1/M34+1/N34</f>
        <v>0.75555555555555554</v>
      </c>
      <c r="T34" s="14">
        <v>9</v>
      </c>
      <c r="U34" s="14">
        <v>9</v>
      </c>
      <c r="V34" s="14">
        <v>9</v>
      </c>
      <c r="W34" s="15">
        <f>SUM(T34:V34)</f>
        <v>27</v>
      </c>
      <c r="X34" s="15">
        <f>SUM(T34:V34,L34:N34)</f>
        <v>54</v>
      </c>
      <c r="Y34" s="17">
        <f>1/L34+1/M34+1/N34+1/T34+1/U34+1/V34</f>
        <v>0.66666666666666674</v>
      </c>
      <c r="Z34" s="15">
        <f t="shared" si="7"/>
        <v>50</v>
      </c>
      <c r="AA34" s="17">
        <f t="shared" si="8"/>
        <v>0.75555555555555554</v>
      </c>
      <c r="AC34" s="15">
        <f t="shared" si="9"/>
        <v>0</v>
      </c>
      <c r="AD34" s="15">
        <f t="shared" si="10"/>
        <v>0</v>
      </c>
      <c r="AE34" s="15">
        <f t="shared" si="11"/>
        <v>0</v>
      </c>
      <c r="AF34" s="15">
        <f t="shared" si="12"/>
        <v>0</v>
      </c>
      <c r="AG34" s="15">
        <f t="shared" si="13"/>
        <v>0</v>
      </c>
      <c r="AH34" s="15" t="str">
        <f t="shared" si="14"/>
        <v>Yucaipa</v>
      </c>
      <c r="AI34" s="15">
        <f t="shared" si="6"/>
        <v>2</v>
      </c>
    </row>
  </sheetData>
  <sheetProtection formatColumns="0" formatRows="0" insertColumns="0" insertRows="0" sort="0" autoFilter="0"/>
  <sortState ref="A3:AB34">
    <sortCondition ref="Z3"/>
  </sortState>
  <mergeCells count="1">
    <mergeCell ref="A1:AJ1"/>
  </mergeCells>
  <conditionalFormatting sqref="T3:V65499 L3:N65499 F3:H65499">
    <cfRule type="cellIs" dxfId="68" priority="11" stopIfTrue="1" operator="equal">
      <formula>9</formula>
    </cfRule>
  </conditionalFormatting>
  <conditionalFormatting sqref="A3:IV65499">
    <cfRule type="expression" dxfId="67" priority="9" stopIfTrue="1">
      <formula>$S3&lt;&gt;0</formula>
    </cfRule>
    <cfRule type="expression" dxfId="66" priority="10" stopIfTrue="1">
      <formula>$K3&lt;&gt;0</formula>
    </cfRule>
  </conditionalFormatting>
  <conditionalFormatting sqref="A3:H34">
    <cfRule type="expression" dxfId="65" priority="6" stopIfTrue="1">
      <formula>#REF!&lt;&gt;0</formula>
    </cfRule>
    <cfRule type="expression" dxfId="64" priority="7" stopIfTrue="1">
      <formula>#REF!&lt;&gt;0</formula>
    </cfRule>
  </conditionalFormatting>
  <dataValidations count="1">
    <dataValidation type="whole" showErrorMessage="1" errorTitle="WTF!?" error="PHAILURE!_x000a__x000a_You have to enter a number between 1 and 9." sqref="L3:N34 T3:V34 F3:H34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J26"/>
  <sheetViews>
    <sheetView zoomScaleNormal="100" workbookViewId="0">
      <selection sqref="A1:AJ26"/>
    </sheetView>
  </sheetViews>
  <sheetFormatPr defaultRowHeight="9"/>
  <cols>
    <col min="1" max="1" width="7.7109375" style="14" bestFit="1" customWidth="1"/>
    <col min="2" max="2" width="14.140625" style="14" customWidth="1"/>
    <col min="3" max="3" width="4.28515625" style="14" bestFit="1" customWidth="1"/>
    <col min="4" max="5" width="7.5703125" style="14" bestFit="1" customWidth="1"/>
    <col min="6" max="6" width="2.5703125" style="14" bestFit="1" customWidth="1"/>
    <col min="7" max="8" width="2.85546875" style="14" bestFit="1" customWidth="1"/>
    <col min="9" max="9" width="5" style="15" bestFit="1" customWidth="1"/>
    <col min="10" max="10" width="5.7109375" style="15" bestFit="1" customWidth="1"/>
    <col min="11" max="11" width="5" style="16" hidden="1" customWidth="1"/>
    <col min="12" max="12" width="2.42578125" style="14" hidden="1" customWidth="1"/>
    <col min="13" max="14" width="2.7109375" style="14" hidden="1" customWidth="1"/>
    <col min="15" max="15" width="4.7109375" style="15" hidden="1" customWidth="1"/>
    <col min="16" max="16" width="5.7109375" style="15" hidden="1" customWidth="1"/>
    <col min="17" max="17" width="4.7109375" style="15" hidden="1" customWidth="1"/>
    <col min="18" max="18" width="5.5703125" style="15" hidden="1" customWidth="1"/>
    <col min="19" max="19" width="4.42578125" style="16" bestFit="1" customWidth="1"/>
    <col min="20" max="20" width="2.42578125" style="14" bestFit="1" customWidth="1"/>
    <col min="21" max="22" width="2.7109375" style="14" bestFit="1" customWidth="1"/>
    <col min="23" max="23" width="4.7109375" style="15" bestFit="1" customWidth="1"/>
    <col min="24" max="24" width="4.7109375" style="15" hidden="1" customWidth="1"/>
    <col min="25" max="25" width="4.85546875" style="15" hidden="1" customWidth="1"/>
    <col min="26" max="26" width="5.5703125" style="15" bestFit="1" customWidth="1"/>
    <col min="27" max="27" width="5.85546875" style="15" bestFit="1" customWidth="1"/>
    <col min="28" max="28" width="4.85546875" style="16" bestFit="1" customWidth="1"/>
    <col min="29" max="29" width="5" style="15" hidden="1" customWidth="1"/>
    <col min="30" max="30" width="4.5703125" style="15" hidden="1" customWidth="1"/>
    <col min="31" max="31" width="4.7109375" style="15" hidden="1" customWidth="1"/>
    <col min="32" max="32" width="5.28515625" style="15" hidden="1" customWidth="1"/>
    <col min="33" max="33" width="5.7109375" style="15" hidden="1" customWidth="1"/>
    <col min="34" max="34" width="13.42578125" style="14" hidden="1" customWidth="1"/>
    <col min="35" max="35" width="5.7109375" style="14" hidden="1" customWidth="1"/>
    <col min="36" max="16384" width="9.140625" style="14"/>
  </cols>
  <sheetData>
    <row r="1" spans="1:36" ht="26.25">
      <c r="A1" s="25" t="s">
        <v>600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30"/>
    </row>
    <row r="2" spans="1:36" s="19" customFormat="1" ht="27" customHeight="1">
      <c r="A2" s="18" t="s">
        <v>191</v>
      </c>
      <c r="B2" s="18" t="s">
        <v>187</v>
      </c>
      <c r="C2" s="18" t="s">
        <v>561</v>
      </c>
      <c r="D2" s="18" t="s">
        <v>562</v>
      </c>
      <c r="E2" s="18" t="s">
        <v>563</v>
      </c>
      <c r="F2" s="18" t="s">
        <v>389</v>
      </c>
      <c r="G2" s="18" t="s">
        <v>427</v>
      </c>
      <c r="H2" s="18" t="s">
        <v>407</v>
      </c>
      <c r="I2" s="18" t="s">
        <v>566</v>
      </c>
      <c r="J2" s="18" t="s">
        <v>567</v>
      </c>
      <c r="K2" s="21" t="s">
        <v>568</v>
      </c>
      <c r="L2" s="18" t="s">
        <v>314</v>
      </c>
      <c r="M2" s="18" t="s">
        <v>347</v>
      </c>
      <c r="N2" s="18" t="s">
        <v>308</v>
      </c>
      <c r="O2" s="18" t="s">
        <v>569</v>
      </c>
      <c r="P2" s="18" t="s">
        <v>570</v>
      </c>
      <c r="Q2" s="18" t="s">
        <v>571</v>
      </c>
      <c r="R2" s="18" t="s">
        <v>572</v>
      </c>
      <c r="S2" s="21" t="s">
        <v>573</v>
      </c>
      <c r="T2" s="18" t="s">
        <v>460</v>
      </c>
      <c r="U2" s="18" t="s">
        <v>463</v>
      </c>
      <c r="V2" s="18" t="s">
        <v>457</v>
      </c>
      <c r="W2" s="18" t="s">
        <v>574</v>
      </c>
      <c r="X2" s="18" t="s">
        <v>575</v>
      </c>
      <c r="Y2" s="18" t="s">
        <v>576</v>
      </c>
      <c r="Z2" s="18" t="s">
        <v>577</v>
      </c>
      <c r="AA2" s="18" t="s">
        <v>578</v>
      </c>
      <c r="AB2" s="21" t="s">
        <v>579</v>
      </c>
      <c r="AC2" s="18" t="s">
        <v>580</v>
      </c>
      <c r="AD2" s="18" t="s">
        <v>581</v>
      </c>
      <c r="AE2" s="18" t="s">
        <v>573</v>
      </c>
      <c r="AF2" s="18" t="s">
        <v>582</v>
      </c>
      <c r="AG2" s="18" t="s">
        <v>583</v>
      </c>
      <c r="AH2" s="20" t="s">
        <v>187</v>
      </c>
      <c r="AI2" s="20" t="s">
        <v>584</v>
      </c>
    </row>
    <row r="3" spans="1:36">
      <c r="A3" s="14" t="s">
        <v>34</v>
      </c>
      <c r="B3" s="14" t="s">
        <v>10</v>
      </c>
      <c r="C3" s="14" t="s">
        <v>353</v>
      </c>
      <c r="D3" s="14" t="s">
        <v>354</v>
      </c>
      <c r="E3" s="14" t="s">
        <v>355</v>
      </c>
      <c r="F3" s="14">
        <v>2</v>
      </c>
      <c r="G3" s="14">
        <v>1</v>
      </c>
      <c r="H3" s="14">
        <v>1</v>
      </c>
      <c r="I3" s="15">
        <f>SUM(F3:H3)</f>
        <v>4</v>
      </c>
      <c r="J3" s="17">
        <f>1/F3+1/G3+1/H3</f>
        <v>2.5</v>
      </c>
      <c r="L3" s="14">
        <v>9</v>
      </c>
      <c r="M3" s="14">
        <v>9</v>
      </c>
      <c r="N3" s="14">
        <v>9</v>
      </c>
      <c r="O3" s="15">
        <f>SUM(L3:N3)</f>
        <v>27</v>
      </c>
      <c r="P3" s="17">
        <f>1/L3+1/M3+1/N3</f>
        <v>0.33333333333333331</v>
      </c>
      <c r="Q3" s="15">
        <f>SUM(L3:N3,F3:H3)</f>
        <v>31</v>
      </c>
      <c r="R3" s="17">
        <f>1/F3+1/G3+1/H3+1/L3+1/M3+1/N3</f>
        <v>2.8333333333333335</v>
      </c>
      <c r="S3" s="16" t="s">
        <v>603</v>
      </c>
      <c r="T3" s="14">
        <v>2</v>
      </c>
      <c r="U3" s="14">
        <v>1</v>
      </c>
      <c r="V3" s="14">
        <v>1</v>
      </c>
      <c r="W3" s="15">
        <f>SUM(T3:V3)</f>
        <v>4</v>
      </c>
      <c r="X3" s="15">
        <f>SUM(T3:V3,L3:N3)</f>
        <v>31</v>
      </c>
      <c r="Y3" s="17">
        <f>1/L3+1/M3+1/N3+1/T3+1/U3+1/V3</f>
        <v>2.833333333333333</v>
      </c>
      <c r="Z3" s="15">
        <f>SUM(T3:V3,F3:H3)</f>
        <v>8</v>
      </c>
      <c r="AA3" s="17">
        <f>1/F3+1/G3+1/H3+1/T3+1/U3+1/V3</f>
        <v>5</v>
      </c>
      <c r="AB3" s="16" t="s">
        <v>588</v>
      </c>
      <c r="AC3" s="15">
        <f t="shared" ref="AC3:AC26" si="0">COUNTIF(F3:H3,"=1")</f>
        <v>2</v>
      </c>
      <c r="AD3" s="15">
        <f t="shared" ref="AD3:AD26" si="1">COUNTIF(K3,"*")</f>
        <v>0</v>
      </c>
      <c r="AE3" s="15">
        <f t="shared" ref="AE3:AE26" si="2">COUNTIF(S3,"*")</f>
        <v>1</v>
      </c>
      <c r="AF3" s="15">
        <f t="shared" ref="AF3:AF20" si="3">COUNTIF(AB3,"*1*")+COUNTIF(AB3,"*2*")+COUNTIF(AB3,"*3*")</f>
        <v>1</v>
      </c>
      <c r="AG3" s="15">
        <f t="shared" ref="AG3:AG26" si="4">(2*COUNTIF(F3:H3,"=1"))+(2*COUNTIF(K3,"*"))+(4*COUNTIF(S3,"*"))+(8*COUNTIF(AB3,"*3*"))+(10*COUNTIF(AB3,"*2*"))+(15*COUNTIF(AB3,"*1*"))</f>
        <v>23</v>
      </c>
      <c r="AH3" s="15" t="str">
        <f t="shared" ref="AH3:AH26" si="5">B3</f>
        <v>Claremont</v>
      </c>
      <c r="AI3" s="15">
        <f t="shared" ref="AI3:AI26" si="6">SUMIF(AH$3:AH$24,AH3,AG$3:AG$24)</f>
        <v>59</v>
      </c>
    </row>
    <row r="4" spans="1:36">
      <c r="A4" s="14" t="s">
        <v>34</v>
      </c>
      <c r="B4" s="14" t="s">
        <v>10</v>
      </c>
      <c r="C4" s="14" t="s">
        <v>314</v>
      </c>
      <c r="D4" s="14" t="s">
        <v>315</v>
      </c>
      <c r="E4" s="14" t="s">
        <v>316</v>
      </c>
      <c r="F4" s="14">
        <v>1</v>
      </c>
      <c r="G4" s="14">
        <v>1</v>
      </c>
      <c r="H4" s="14">
        <v>1</v>
      </c>
      <c r="I4" s="15">
        <f>SUM(F4:H4)</f>
        <v>3</v>
      </c>
      <c r="J4" s="17">
        <f>1/F4+1/G4+1/H4</f>
        <v>3</v>
      </c>
      <c r="L4" s="14">
        <v>9</v>
      </c>
      <c r="M4" s="14">
        <v>9</v>
      </c>
      <c r="N4" s="14">
        <v>9</v>
      </c>
      <c r="O4" s="15">
        <f>SUM(L4:N4)</f>
        <v>27</v>
      </c>
      <c r="P4" s="17">
        <f>1/L4+1/M4+1/N4</f>
        <v>0.33333333333333331</v>
      </c>
      <c r="Q4" s="15">
        <f>SUM(L4:N4,F4:H4)</f>
        <v>30</v>
      </c>
      <c r="R4" s="17">
        <f>1/F4+1/G4+1/H4+1/L4+1/M4+1/N4</f>
        <v>3.3333333333333335</v>
      </c>
      <c r="S4" s="16" t="s">
        <v>603</v>
      </c>
      <c r="T4" s="14">
        <v>1</v>
      </c>
      <c r="U4" s="14">
        <v>3</v>
      </c>
      <c r="V4" s="14">
        <v>2</v>
      </c>
      <c r="W4" s="15">
        <f>SUM(T4:V4)</f>
        <v>6</v>
      </c>
      <c r="X4" s="15">
        <f>SUM(T4:V4,L4:N4)</f>
        <v>33</v>
      </c>
      <c r="Y4" s="17">
        <f>1/L4+1/M4+1/N4+1/T4+1/U4+1/V4</f>
        <v>2.1666666666666665</v>
      </c>
      <c r="Z4" s="15">
        <f>SUM(T4:V4,F4:H4)</f>
        <v>9</v>
      </c>
      <c r="AA4" s="17">
        <f>1/F4+1/G4+1/H4+1/T4+1/U4+1/V4</f>
        <v>4.833333333333333</v>
      </c>
      <c r="AB4" s="16" t="s">
        <v>586</v>
      </c>
      <c r="AC4" s="15">
        <f t="shared" si="0"/>
        <v>3</v>
      </c>
      <c r="AD4" s="15">
        <f t="shared" si="1"/>
        <v>0</v>
      </c>
      <c r="AE4" s="15">
        <f t="shared" si="2"/>
        <v>1</v>
      </c>
      <c r="AF4" s="15">
        <f t="shared" si="3"/>
        <v>1</v>
      </c>
      <c r="AG4" s="15">
        <f t="shared" si="4"/>
        <v>20</v>
      </c>
      <c r="AH4" s="15" t="str">
        <f t="shared" si="5"/>
        <v>Claremont</v>
      </c>
      <c r="AI4" s="15">
        <f t="shared" si="6"/>
        <v>59</v>
      </c>
    </row>
    <row r="5" spans="1:36">
      <c r="A5" s="14" t="s">
        <v>34</v>
      </c>
      <c r="B5" s="14" t="s">
        <v>91</v>
      </c>
      <c r="C5" s="14" t="s">
        <v>427</v>
      </c>
      <c r="D5" s="14" t="s">
        <v>428</v>
      </c>
      <c r="E5" s="14" t="s">
        <v>429</v>
      </c>
      <c r="F5" s="14">
        <v>1</v>
      </c>
      <c r="G5" s="14">
        <v>1</v>
      </c>
      <c r="H5" s="14">
        <v>2</v>
      </c>
      <c r="I5" s="15">
        <f>SUM(F5:H5)</f>
        <v>4</v>
      </c>
      <c r="J5" s="17">
        <f>1/F5+1/G5+1/H5</f>
        <v>2.5</v>
      </c>
      <c r="L5" s="14">
        <v>9</v>
      </c>
      <c r="M5" s="14">
        <v>9</v>
      </c>
      <c r="N5" s="14">
        <v>9</v>
      </c>
      <c r="O5" s="15">
        <f>SUM(L5:N5)</f>
        <v>27</v>
      </c>
      <c r="P5" s="17">
        <f>1/L5+1/M5+1/N5</f>
        <v>0.33333333333333331</v>
      </c>
      <c r="Q5" s="15">
        <f>SUM(L5:N5,F5:H5)</f>
        <v>31</v>
      </c>
      <c r="R5" s="17">
        <f>1/F5+1/G5+1/H5+1/L5+1/M5+1/N5</f>
        <v>2.8333333333333335</v>
      </c>
      <c r="S5" s="16" t="s">
        <v>603</v>
      </c>
      <c r="T5" s="14">
        <v>5</v>
      </c>
      <c r="U5" s="14">
        <v>2</v>
      </c>
      <c r="V5" s="14">
        <v>3</v>
      </c>
      <c r="W5" s="15">
        <f>SUM(T5:V5)</f>
        <v>10</v>
      </c>
      <c r="X5" s="15">
        <f>SUM(T5:V5,L5:N5)</f>
        <v>37</v>
      </c>
      <c r="Y5" s="17">
        <f>1/L5+1/M5+1/N5+1/T5+1/U5+1/V5</f>
        <v>1.3666666666666665</v>
      </c>
      <c r="Z5" s="15">
        <f>SUM(T5:V5,F5:H5)</f>
        <v>14</v>
      </c>
      <c r="AA5" s="17">
        <f>1/F5+1/G5+1/H5+1/T5+1/U5+1/V5</f>
        <v>3.5333333333333337</v>
      </c>
      <c r="AB5" s="16" t="s">
        <v>590</v>
      </c>
      <c r="AC5" s="15">
        <f t="shared" si="0"/>
        <v>2</v>
      </c>
      <c r="AD5" s="15">
        <f t="shared" si="1"/>
        <v>0</v>
      </c>
      <c r="AE5" s="15">
        <f t="shared" si="2"/>
        <v>1</v>
      </c>
      <c r="AF5" s="15">
        <f t="shared" si="3"/>
        <v>1</v>
      </c>
      <c r="AG5" s="15">
        <f t="shared" si="4"/>
        <v>16</v>
      </c>
      <c r="AH5" s="15" t="str">
        <f t="shared" si="5"/>
        <v>Redlands East Valley</v>
      </c>
      <c r="AI5" s="15">
        <f t="shared" si="6"/>
        <v>16</v>
      </c>
    </row>
    <row r="6" spans="1:36">
      <c r="A6" s="14" t="s">
        <v>34</v>
      </c>
      <c r="B6" s="14" t="s">
        <v>10</v>
      </c>
      <c r="C6" s="14" t="s">
        <v>311</v>
      </c>
      <c r="D6" s="14" t="s">
        <v>312</v>
      </c>
      <c r="E6" s="14" t="s">
        <v>313</v>
      </c>
      <c r="F6" s="14">
        <v>1</v>
      </c>
      <c r="G6" s="14">
        <v>2</v>
      </c>
      <c r="H6" s="14">
        <v>1</v>
      </c>
      <c r="I6" s="15">
        <f>SUM(F6:H6)</f>
        <v>4</v>
      </c>
      <c r="J6" s="17">
        <f>1/F6+1/G6+1/H6</f>
        <v>2.5</v>
      </c>
      <c r="L6" s="14">
        <v>9</v>
      </c>
      <c r="M6" s="14">
        <v>9</v>
      </c>
      <c r="N6" s="14">
        <v>9</v>
      </c>
      <c r="O6" s="15">
        <f>SUM(L6:N6)</f>
        <v>27</v>
      </c>
      <c r="P6" s="17">
        <f>1/L6+1/M6+1/N6</f>
        <v>0.33333333333333331</v>
      </c>
      <c r="Q6" s="15">
        <f>SUM(L6:N6,F6:H6)</f>
        <v>31</v>
      </c>
      <c r="R6" s="17">
        <f>1/F6+1/G6+1/H6+1/L6+1/M6+1/N6</f>
        <v>2.8333333333333335</v>
      </c>
      <c r="S6" s="16" t="s">
        <v>603</v>
      </c>
      <c r="T6" s="14">
        <v>3</v>
      </c>
      <c r="U6" s="14">
        <v>5</v>
      </c>
      <c r="V6" s="14">
        <v>4</v>
      </c>
      <c r="W6" s="15">
        <f>SUM(T6:V6)</f>
        <v>12</v>
      </c>
      <c r="X6" s="15">
        <f>SUM(T6:V6,L6:N6)</f>
        <v>39</v>
      </c>
      <c r="Y6" s="17">
        <f>1/L6+1/M6+1/N6+1/T6+1/U6+1/V6</f>
        <v>1.1166666666666667</v>
      </c>
      <c r="Z6" s="15">
        <f>SUM(T6:V6,F6:H6)</f>
        <v>16</v>
      </c>
      <c r="AA6" s="17">
        <f>1/F6+1/G6+1/H6+1/T6+1/U6+1/V6</f>
        <v>3.2833333333333337</v>
      </c>
      <c r="AB6" s="16" t="s">
        <v>592</v>
      </c>
      <c r="AC6" s="15">
        <f t="shared" si="0"/>
        <v>2</v>
      </c>
      <c r="AD6" s="15">
        <f t="shared" si="1"/>
        <v>0</v>
      </c>
      <c r="AE6" s="15">
        <f t="shared" si="2"/>
        <v>1</v>
      </c>
      <c r="AF6" s="15">
        <f t="shared" si="3"/>
        <v>0</v>
      </c>
      <c r="AG6" s="15">
        <f t="shared" si="4"/>
        <v>8</v>
      </c>
      <c r="AH6" s="15" t="str">
        <f t="shared" si="5"/>
        <v>Claremont</v>
      </c>
      <c r="AI6" s="15">
        <f t="shared" si="6"/>
        <v>59</v>
      </c>
    </row>
    <row r="7" spans="1:36">
      <c r="A7" s="14" t="s">
        <v>34</v>
      </c>
      <c r="B7" s="14" t="s">
        <v>10</v>
      </c>
      <c r="C7" s="14" t="s">
        <v>308</v>
      </c>
      <c r="D7" s="14" t="s">
        <v>309</v>
      </c>
      <c r="E7" s="14" t="s">
        <v>310</v>
      </c>
      <c r="F7" s="14">
        <v>2</v>
      </c>
      <c r="G7" s="14">
        <v>2</v>
      </c>
      <c r="H7" s="14">
        <v>1</v>
      </c>
      <c r="I7" s="15">
        <f>SUM(F7:H7)</f>
        <v>5</v>
      </c>
      <c r="J7" s="17">
        <f>1/F7+1/G7+1/H7</f>
        <v>2</v>
      </c>
      <c r="L7" s="14">
        <v>9</v>
      </c>
      <c r="M7" s="14">
        <v>9</v>
      </c>
      <c r="N7" s="14">
        <v>9</v>
      </c>
      <c r="O7" s="15">
        <f>SUM(L7:N7)</f>
        <v>27</v>
      </c>
      <c r="P7" s="17">
        <f>1/L7+1/M7+1/N7</f>
        <v>0.33333333333333331</v>
      </c>
      <c r="Q7" s="15">
        <f>SUM(L7:N7,F7:H7)</f>
        <v>32</v>
      </c>
      <c r="R7" s="17">
        <f>1/F7+1/G7+1/H7+1/L7+1/M7+1/N7</f>
        <v>2.3333333333333335</v>
      </c>
      <c r="S7" s="16" t="s">
        <v>603</v>
      </c>
      <c r="T7" s="14">
        <v>4</v>
      </c>
      <c r="U7" s="14">
        <v>4</v>
      </c>
      <c r="V7" s="14">
        <v>5</v>
      </c>
      <c r="W7" s="15">
        <f>SUM(T7:V7)</f>
        <v>13</v>
      </c>
      <c r="X7" s="15">
        <f>SUM(T7:V7,L7:N7)</f>
        <v>40</v>
      </c>
      <c r="Y7" s="17">
        <f>1/L7+1/M7+1/N7+1/T7+1/U7+1/V7</f>
        <v>1.0333333333333332</v>
      </c>
      <c r="Z7" s="15">
        <f>SUM(T7:V7,F7:H7)</f>
        <v>18</v>
      </c>
      <c r="AA7" s="17">
        <f>1/F7+1/G7+1/H7+1/T7+1/U7+1/V7</f>
        <v>2.7</v>
      </c>
      <c r="AB7" s="16" t="s">
        <v>614</v>
      </c>
      <c r="AC7" s="15">
        <f t="shared" si="0"/>
        <v>1</v>
      </c>
      <c r="AD7" s="15">
        <f t="shared" si="1"/>
        <v>0</v>
      </c>
      <c r="AE7" s="15">
        <f t="shared" si="2"/>
        <v>1</v>
      </c>
      <c r="AF7" s="15">
        <f t="shared" si="3"/>
        <v>0</v>
      </c>
      <c r="AG7" s="15">
        <f t="shared" si="4"/>
        <v>6</v>
      </c>
      <c r="AH7" s="15" t="str">
        <f t="shared" si="5"/>
        <v>Claremont</v>
      </c>
      <c r="AI7" s="15">
        <f t="shared" si="6"/>
        <v>59</v>
      </c>
    </row>
    <row r="8" spans="1:36">
      <c r="A8" s="14" t="s">
        <v>34</v>
      </c>
      <c r="B8" s="14" t="s">
        <v>10</v>
      </c>
      <c r="C8" s="14" t="s">
        <v>267</v>
      </c>
      <c r="D8" s="14" t="s">
        <v>268</v>
      </c>
      <c r="E8" s="14" t="s">
        <v>269</v>
      </c>
      <c r="F8" s="14">
        <v>2</v>
      </c>
      <c r="G8" s="14">
        <v>2</v>
      </c>
      <c r="H8" s="14">
        <v>2</v>
      </c>
      <c r="I8" s="15">
        <f>SUM(F8:H8)</f>
        <v>6</v>
      </c>
      <c r="J8" s="17">
        <f>1/F8+1/G8+1/H8</f>
        <v>1.5</v>
      </c>
      <c r="L8" s="14">
        <v>9</v>
      </c>
      <c r="M8" s="14">
        <v>9</v>
      </c>
      <c r="N8" s="14">
        <v>9</v>
      </c>
      <c r="O8" s="15">
        <f>SUM(L8:N8)</f>
        <v>27</v>
      </c>
      <c r="P8" s="17">
        <f>1/L8+1/M8+1/N8</f>
        <v>0.33333333333333331</v>
      </c>
      <c r="Q8" s="15">
        <f>SUM(L8:N8,F8:H8)</f>
        <v>33</v>
      </c>
      <c r="R8" s="17">
        <f>1/F8+1/G8+1/H8+1/L8+1/M8+1/N8</f>
        <v>1.8333333333333335</v>
      </c>
      <c r="T8" s="14">
        <v>9</v>
      </c>
      <c r="U8" s="14">
        <v>9</v>
      </c>
      <c r="V8" s="14">
        <v>9</v>
      </c>
      <c r="W8" s="15">
        <f>SUM(T8:V8)</f>
        <v>27</v>
      </c>
      <c r="X8" s="15">
        <f>SUM(T8:V8,L8:N8)</f>
        <v>54</v>
      </c>
      <c r="Y8" s="17">
        <f>1/L8+1/M8+1/N8+1/T8+1/U8+1/V8</f>
        <v>0.66666666666666674</v>
      </c>
      <c r="Z8" s="15">
        <f>SUM(T8:V8,F8:H8)</f>
        <v>33</v>
      </c>
      <c r="AA8" s="17">
        <f>1/F8+1/G8+1/H8+1/T8+1/U8+1/V8</f>
        <v>1.8333333333333335</v>
      </c>
      <c r="AC8" s="15">
        <f t="shared" si="0"/>
        <v>0</v>
      </c>
      <c r="AD8" s="15">
        <f t="shared" si="1"/>
        <v>0</v>
      </c>
      <c r="AE8" s="15">
        <f t="shared" si="2"/>
        <v>0</v>
      </c>
      <c r="AF8" s="15">
        <f t="shared" si="3"/>
        <v>0</v>
      </c>
      <c r="AG8" s="15">
        <f t="shared" si="4"/>
        <v>0</v>
      </c>
      <c r="AH8" s="15" t="str">
        <f t="shared" si="5"/>
        <v>Claremont</v>
      </c>
      <c r="AI8" s="15">
        <f t="shared" si="6"/>
        <v>59</v>
      </c>
    </row>
    <row r="9" spans="1:36">
      <c r="A9" s="14" t="s">
        <v>34</v>
      </c>
      <c r="B9" s="14" t="s">
        <v>18</v>
      </c>
      <c r="C9" s="14" t="s">
        <v>527</v>
      </c>
      <c r="D9" s="14" t="s">
        <v>528</v>
      </c>
      <c r="E9" s="14" t="s">
        <v>529</v>
      </c>
      <c r="F9" s="14">
        <v>3</v>
      </c>
      <c r="G9" s="14">
        <v>2</v>
      </c>
      <c r="H9" s="14">
        <v>1</v>
      </c>
      <c r="I9" s="15">
        <f>SUM(F9:H9)</f>
        <v>6</v>
      </c>
      <c r="J9" s="17">
        <f>1/F9+1/G9+1/H9</f>
        <v>1.8333333333333333</v>
      </c>
      <c r="L9" s="14">
        <v>9</v>
      </c>
      <c r="M9" s="14">
        <v>9</v>
      </c>
      <c r="N9" s="14">
        <v>9</v>
      </c>
      <c r="O9" s="15">
        <f>SUM(L9:N9)</f>
        <v>27</v>
      </c>
      <c r="P9" s="17">
        <f>1/L9+1/M9+1/N9</f>
        <v>0.33333333333333331</v>
      </c>
      <c r="Q9" s="15">
        <f>SUM(L9:N9,F9:H9)</f>
        <v>33</v>
      </c>
      <c r="R9" s="17">
        <f>1/F9+1/G9+1/H9+1/L9+1/M9+1/N9</f>
        <v>2.1666666666666665</v>
      </c>
      <c r="T9" s="14">
        <v>9</v>
      </c>
      <c r="U9" s="14">
        <v>9</v>
      </c>
      <c r="V9" s="14">
        <v>9</v>
      </c>
      <c r="W9" s="15">
        <f>SUM(T9:V9)</f>
        <v>27</v>
      </c>
      <c r="X9" s="15">
        <f>SUM(T9:V9,L9:N9)</f>
        <v>54</v>
      </c>
      <c r="Y9" s="17">
        <f>1/L9+1/M9+1/N9+1/T9+1/U9+1/V9</f>
        <v>0.66666666666666674</v>
      </c>
      <c r="Z9" s="15">
        <f>SUM(T9:V9,F9:H9)</f>
        <v>33</v>
      </c>
      <c r="AA9" s="17">
        <f>1/F9+1/G9+1/H9+1/T9+1/U9+1/V9</f>
        <v>2.1666666666666665</v>
      </c>
      <c r="AC9" s="15">
        <f t="shared" si="0"/>
        <v>1</v>
      </c>
      <c r="AD9" s="15">
        <f t="shared" si="1"/>
        <v>0</v>
      </c>
      <c r="AE9" s="15">
        <f t="shared" si="2"/>
        <v>0</v>
      </c>
      <c r="AF9" s="15">
        <f t="shared" si="3"/>
        <v>0</v>
      </c>
      <c r="AG9" s="15">
        <f t="shared" si="4"/>
        <v>2</v>
      </c>
      <c r="AH9" s="15" t="str">
        <f t="shared" si="5"/>
        <v>Yucaipa</v>
      </c>
      <c r="AI9" s="15">
        <f t="shared" si="6"/>
        <v>2</v>
      </c>
    </row>
    <row r="10" spans="1:36">
      <c r="A10" s="14" t="s">
        <v>34</v>
      </c>
      <c r="B10" s="14" t="s">
        <v>26</v>
      </c>
      <c r="C10" s="14" t="s">
        <v>232</v>
      </c>
      <c r="D10" s="14" t="s">
        <v>233</v>
      </c>
      <c r="E10" s="14" t="s">
        <v>234</v>
      </c>
      <c r="F10" s="14">
        <v>1</v>
      </c>
      <c r="G10" s="14">
        <v>1</v>
      </c>
      <c r="H10" s="14">
        <v>4</v>
      </c>
      <c r="I10" s="15">
        <f>SUM(F10:H10)</f>
        <v>6</v>
      </c>
      <c r="J10" s="17">
        <f>1/F10+1/G10+1/H10</f>
        <v>2.25</v>
      </c>
      <c r="L10" s="14">
        <v>9</v>
      </c>
      <c r="M10" s="14">
        <v>9</v>
      </c>
      <c r="N10" s="14">
        <v>9</v>
      </c>
      <c r="O10" s="15">
        <f>SUM(L10:N10)</f>
        <v>27</v>
      </c>
      <c r="P10" s="17">
        <f>1/L10+1/M10+1/N10</f>
        <v>0.33333333333333331</v>
      </c>
      <c r="Q10" s="15">
        <f>SUM(L10:N10,F10:H10)</f>
        <v>33</v>
      </c>
      <c r="R10" s="17">
        <f>1/F10+1/G10+1/H10+1/L10+1/M10+1/N10</f>
        <v>2.5833333333333335</v>
      </c>
      <c r="T10" s="14">
        <v>9</v>
      </c>
      <c r="U10" s="14">
        <v>9</v>
      </c>
      <c r="V10" s="14">
        <v>9</v>
      </c>
      <c r="W10" s="15">
        <f>SUM(T10:V10)</f>
        <v>27</v>
      </c>
      <c r="X10" s="15">
        <f>SUM(T10:V10,L10:N10)</f>
        <v>54</v>
      </c>
      <c r="Y10" s="17">
        <f>1/L10+1/M10+1/N10+1/T10+1/U10+1/V10</f>
        <v>0.66666666666666674</v>
      </c>
      <c r="Z10" s="15">
        <f>SUM(T10:V10,F10:H10)</f>
        <v>33</v>
      </c>
      <c r="AA10" s="17">
        <f>1/F10+1/G10+1/H10+1/T10+1/U10+1/V10</f>
        <v>2.5833333333333335</v>
      </c>
      <c r="AC10" s="15">
        <f t="shared" si="0"/>
        <v>2</v>
      </c>
      <c r="AD10" s="15">
        <f t="shared" si="1"/>
        <v>0</v>
      </c>
      <c r="AE10" s="15">
        <f t="shared" si="2"/>
        <v>0</v>
      </c>
      <c r="AF10" s="15">
        <f t="shared" si="3"/>
        <v>0</v>
      </c>
      <c r="AG10" s="15">
        <f t="shared" si="4"/>
        <v>4</v>
      </c>
      <c r="AH10" s="15" t="str">
        <f t="shared" si="5"/>
        <v>Citrus Valley</v>
      </c>
      <c r="AI10" s="15">
        <f t="shared" si="6"/>
        <v>6</v>
      </c>
    </row>
    <row r="11" spans="1:36">
      <c r="A11" s="14" t="s">
        <v>34</v>
      </c>
      <c r="B11" s="14" t="s">
        <v>28</v>
      </c>
      <c r="C11" s="14" t="s">
        <v>439</v>
      </c>
      <c r="D11" s="14" t="s">
        <v>440</v>
      </c>
      <c r="E11" s="14" t="s">
        <v>441</v>
      </c>
      <c r="F11" s="14">
        <v>2</v>
      </c>
      <c r="G11" s="14">
        <v>3</v>
      </c>
      <c r="H11" s="14">
        <v>2</v>
      </c>
      <c r="I11" s="15">
        <f>SUM(F11:H11)</f>
        <v>7</v>
      </c>
      <c r="J11" s="17">
        <f>1/F11+1/G11+1/H11</f>
        <v>1.3333333333333333</v>
      </c>
      <c r="L11" s="14">
        <v>9</v>
      </c>
      <c r="M11" s="14">
        <v>9</v>
      </c>
      <c r="N11" s="14">
        <v>9</v>
      </c>
      <c r="O11" s="15">
        <f>SUM(L11:N11)</f>
        <v>27</v>
      </c>
      <c r="P11" s="17">
        <f>1/L11+1/M11+1/N11</f>
        <v>0.33333333333333331</v>
      </c>
      <c r="Q11" s="15">
        <f>SUM(L11:N11,F11:H11)</f>
        <v>34</v>
      </c>
      <c r="R11" s="17">
        <f>1/F11+1/G11+1/H11+1/L11+1/M11+1/N11</f>
        <v>1.6666666666666667</v>
      </c>
      <c r="T11" s="14">
        <v>9</v>
      </c>
      <c r="U11" s="14">
        <v>9</v>
      </c>
      <c r="V11" s="14">
        <v>9</v>
      </c>
      <c r="W11" s="15">
        <f>SUM(T11:V11)</f>
        <v>27</v>
      </c>
      <c r="X11" s="15">
        <f>SUM(T11:V11,L11:N11)</f>
        <v>54</v>
      </c>
      <c r="Y11" s="17">
        <f>1/L11+1/M11+1/N11+1/T11+1/U11+1/V11</f>
        <v>0.66666666666666674</v>
      </c>
      <c r="Z11" s="15">
        <f>SUM(T11:V11,F11:H11)</f>
        <v>34</v>
      </c>
      <c r="AA11" s="17">
        <f>1/F11+1/G11+1/H11+1/T11+1/U11+1/V11</f>
        <v>1.6666666666666667</v>
      </c>
      <c r="AC11" s="15">
        <f t="shared" si="0"/>
        <v>0</v>
      </c>
      <c r="AD11" s="15">
        <f t="shared" si="1"/>
        <v>0</v>
      </c>
      <c r="AE11" s="15">
        <f t="shared" si="2"/>
        <v>0</v>
      </c>
      <c r="AF11" s="15">
        <f t="shared" si="3"/>
        <v>0</v>
      </c>
      <c r="AG11" s="15">
        <f t="shared" si="4"/>
        <v>0</v>
      </c>
      <c r="AH11" s="15" t="str">
        <f t="shared" si="5"/>
        <v>Riverside STEM</v>
      </c>
      <c r="AI11" s="15">
        <f t="shared" si="6"/>
        <v>0</v>
      </c>
    </row>
    <row r="12" spans="1:36">
      <c r="A12" s="14" t="s">
        <v>34</v>
      </c>
      <c r="B12" s="14" t="s">
        <v>10</v>
      </c>
      <c r="C12" s="14" t="s">
        <v>344</v>
      </c>
      <c r="D12" s="14" t="s">
        <v>345</v>
      </c>
      <c r="E12" s="14" t="s">
        <v>346</v>
      </c>
      <c r="F12" s="14">
        <v>1</v>
      </c>
      <c r="G12" s="14">
        <v>3</v>
      </c>
      <c r="H12" s="14">
        <v>3</v>
      </c>
      <c r="I12" s="15">
        <f>SUM(F12:H12)</f>
        <v>7</v>
      </c>
      <c r="J12" s="17">
        <f>1/F12+1/G12+1/H12</f>
        <v>1.6666666666666665</v>
      </c>
      <c r="L12" s="14">
        <v>9</v>
      </c>
      <c r="M12" s="14">
        <v>9</v>
      </c>
      <c r="N12" s="14">
        <v>9</v>
      </c>
      <c r="O12" s="15">
        <f>SUM(L12:N12)</f>
        <v>27</v>
      </c>
      <c r="P12" s="17">
        <f>1/L12+1/M12+1/N12</f>
        <v>0.33333333333333331</v>
      </c>
      <c r="Q12" s="15">
        <f>SUM(L12:N12,F12:H12)</f>
        <v>34</v>
      </c>
      <c r="R12" s="17">
        <f>1/F12+1/G12+1/H12+1/L12+1/M12+1/N12</f>
        <v>2</v>
      </c>
      <c r="T12" s="14">
        <v>9</v>
      </c>
      <c r="U12" s="14">
        <v>9</v>
      </c>
      <c r="V12" s="14">
        <v>9</v>
      </c>
      <c r="W12" s="15">
        <f>SUM(T12:V12)</f>
        <v>27</v>
      </c>
      <c r="X12" s="15">
        <f>SUM(T12:V12,L12:N12)</f>
        <v>54</v>
      </c>
      <c r="Y12" s="17">
        <f>1/L12+1/M12+1/N12+1/T12+1/U12+1/V12</f>
        <v>0.66666666666666674</v>
      </c>
      <c r="Z12" s="15">
        <f>SUM(T12:V12,F12:H12)</f>
        <v>34</v>
      </c>
      <c r="AA12" s="17">
        <f>1/F12+1/G12+1/H12+1/T12+1/U12+1/V12</f>
        <v>2</v>
      </c>
      <c r="AC12" s="15">
        <f t="shared" si="0"/>
        <v>1</v>
      </c>
      <c r="AD12" s="15">
        <f t="shared" si="1"/>
        <v>0</v>
      </c>
      <c r="AE12" s="15">
        <f t="shared" si="2"/>
        <v>0</v>
      </c>
      <c r="AF12" s="15">
        <f t="shared" si="3"/>
        <v>0</v>
      </c>
      <c r="AG12" s="15">
        <f t="shared" si="4"/>
        <v>2</v>
      </c>
      <c r="AH12" s="15" t="str">
        <f t="shared" si="5"/>
        <v>Claremont</v>
      </c>
      <c r="AI12" s="15">
        <f t="shared" si="6"/>
        <v>59</v>
      </c>
    </row>
    <row r="13" spans="1:36">
      <c r="A13" s="14" t="s">
        <v>34</v>
      </c>
      <c r="B13" s="14" t="s">
        <v>10</v>
      </c>
      <c r="C13" s="14" t="s">
        <v>320</v>
      </c>
      <c r="D13" s="14" t="s">
        <v>321</v>
      </c>
      <c r="E13" s="14" t="s">
        <v>322</v>
      </c>
      <c r="F13" s="14">
        <v>4</v>
      </c>
      <c r="G13" s="14">
        <v>2</v>
      </c>
      <c r="H13" s="14">
        <v>2</v>
      </c>
      <c r="I13" s="15">
        <f>SUM(F13:H13)</f>
        <v>8</v>
      </c>
      <c r="J13" s="17">
        <f>1/F13+1/G13+1/H13</f>
        <v>1.25</v>
      </c>
      <c r="L13" s="14">
        <v>9</v>
      </c>
      <c r="M13" s="14">
        <v>9</v>
      </c>
      <c r="N13" s="14">
        <v>9</v>
      </c>
      <c r="O13" s="15">
        <f>SUM(L13:N13)</f>
        <v>27</v>
      </c>
      <c r="P13" s="17">
        <f>1/L13+1/M13+1/N13</f>
        <v>0.33333333333333331</v>
      </c>
      <c r="Q13" s="15">
        <f>SUM(L13:N13,F13:H13)</f>
        <v>35</v>
      </c>
      <c r="R13" s="17">
        <f>1/F13+1/G13+1/H13+1/L13+1/M13+1/N13</f>
        <v>1.5833333333333335</v>
      </c>
      <c r="T13" s="14">
        <v>9</v>
      </c>
      <c r="U13" s="14">
        <v>9</v>
      </c>
      <c r="V13" s="14">
        <v>9</v>
      </c>
      <c r="W13" s="15">
        <f>SUM(T13:V13)</f>
        <v>27</v>
      </c>
      <c r="X13" s="15">
        <f>SUM(T13:V13,L13:N13)</f>
        <v>54</v>
      </c>
      <c r="Y13" s="17">
        <f>1/L13+1/M13+1/N13+1/T13+1/U13+1/V13</f>
        <v>0.66666666666666674</v>
      </c>
      <c r="Z13" s="15">
        <f>SUM(T13:V13,F13:H13)</f>
        <v>35</v>
      </c>
      <c r="AA13" s="17">
        <f>1/F13+1/G13+1/H13+1/T13+1/U13+1/V13</f>
        <v>1.5833333333333335</v>
      </c>
      <c r="AC13" s="15">
        <f t="shared" si="0"/>
        <v>0</v>
      </c>
      <c r="AD13" s="15">
        <f t="shared" si="1"/>
        <v>0</v>
      </c>
      <c r="AE13" s="15">
        <f t="shared" si="2"/>
        <v>0</v>
      </c>
      <c r="AF13" s="15">
        <f t="shared" si="3"/>
        <v>0</v>
      </c>
      <c r="AG13" s="15">
        <f t="shared" si="4"/>
        <v>0</v>
      </c>
      <c r="AH13" s="15" t="str">
        <f t="shared" si="5"/>
        <v>Claremont</v>
      </c>
      <c r="AI13" s="15">
        <f t="shared" si="6"/>
        <v>59</v>
      </c>
    </row>
    <row r="14" spans="1:36">
      <c r="A14" s="14" t="s">
        <v>34</v>
      </c>
      <c r="B14" s="14" t="s">
        <v>26</v>
      </c>
      <c r="C14" s="14" t="s">
        <v>257</v>
      </c>
      <c r="D14" s="14" t="s">
        <v>258</v>
      </c>
      <c r="E14" s="14" t="s">
        <v>259</v>
      </c>
      <c r="F14" s="14">
        <v>4</v>
      </c>
      <c r="G14" s="14">
        <v>1</v>
      </c>
      <c r="H14" s="14">
        <v>3</v>
      </c>
      <c r="I14" s="15">
        <f>SUM(F14:H14)</f>
        <v>8</v>
      </c>
      <c r="J14" s="17">
        <f>1/F14+1/G14+1/H14</f>
        <v>1.5833333333333333</v>
      </c>
      <c r="L14" s="14">
        <v>9</v>
      </c>
      <c r="M14" s="14">
        <v>9</v>
      </c>
      <c r="N14" s="14">
        <v>9</v>
      </c>
      <c r="O14" s="15">
        <f>SUM(L14:N14)</f>
        <v>27</v>
      </c>
      <c r="P14" s="17">
        <f>1/L14+1/M14+1/N14</f>
        <v>0.33333333333333331</v>
      </c>
      <c r="Q14" s="15">
        <f>SUM(L14:N14,F14:H14)</f>
        <v>35</v>
      </c>
      <c r="R14" s="17">
        <f>1/F14+1/G14+1/H14+1/L14+1/M14+1/N14</f>
        <v>1.9166666666666667</v>
      </c>
      <c r="T14" s="14">
        <v>9</v>
      </c>
      <c r="U14" s="14">
        <v>9</v>
      </c>
      <c r="V14" s="14">
        <v>9</v>
      </c>
      <c r="W14" s="15">
        <f>SUM(T14:V14)</f>
        <v>27</v>
      </c>
      <c r="X14" s="15">
        <f>SUM(T14:V14,L14:N14)</f>
        <v>54</v>
      </c>
      <c r="Y14" s="17">
        <f>1/L14+1/M14+1/N14+1/T14+1/U14+1/V14</f>
        <v>0.66666666666666674</v>
      </c>
      <c r="Z14" s="15">
        <f>SUM(T14:V14,F14:H14)</f>
        <v>35</v>
      </c>
      <c r="AA14" s="17">
        <f>1/F14+1/G14+1/H14+1/T14+1/U14+1/V14</f>
        <v>1.9166666666666667</v>
      </c>
      <c r="AC14" s="15">
        <f t="shared" si="0"/>
        <v>1</v>
      </c>
      <c r="AD14" s="15">
        <f t="shared" si="1"/>
        <v>0</v>
      </c>
      <c r="AE14" s="15">
        <f t="shared" si="2"/>
        <v>0</v>
      </c>
      <c r="AF14" s="15">
        <f t="shared" si="3"/>
        <v>0</v>
      </c>
      <c r="AG14" s="15">
        <f t="shared" si="4"/>
        <v>2</v>
      </c>
      <c r="AH14" s="15" t="str">
        <f t="shared" si="5"/>
        <v>Citrus Valley</v>
      </c>
      <c r="AI14" s="15">
        <f t="shared" si="6"/>
        <v>6</v>
      </c>
    </row>
    <row r="15" spans="1:36">
      <c r="A15" s="14" t="s">
        <v>34</v>
      </c>
      <c r="B15" s="14" t="s">
        <v>91</v>
      </c>
      <c r="C15" s="14" t="s">
        <v>407</v>
      </c>
      <c r="D15" s="14" t="s">
        <v>408</v>
      </c>
      <c r="E15" s="14" t="s">
        <v>409</v>
      </c>
      <c r="F15" s="14">
        <v>2</v>
      </c>
      <c r="G15" s="14">
        <v>4</v>
      </c>
      <c r="H15" s="14">
        <v>3</v>
      </c>
      <c r="I15" s="15">
        <f>SUM(F15:H15)</f>
        <v>9</v>
      </c>
      <c r="J15" s="17">
        <f>1/F15+1/G15+1/H15</f>
        <v>1.0833333333333333</v>
      </c>
      <c r="L15" s="14">
        <v>9</v>
      </c>
      <c r="M15" s="14">
        <v>9</v>
      </c>
      <c r="N15" s="14">
        <v>9</v>
      </c>
      <c r="O15" s="15">
        <f>SUM(L15:N15)</f>
        <v>27</v>
      </c>
      <c r="P15" s="17">
        <f>1/L15+1/M15+1/N15</f>
        <v>0.33333333333333331</v>
      </c>
      <c r="Q15" s="15">
        <f>SUM(L15:N15,F15:H15)</f>
        <v>36</v>
      </c>
      <c r="R15" s="17">
        <f>1/F15+1/G15+1/H15+1/L15+1/M15+1/N15</f>
        <v>1.4166666666666667</v>
      </c>
      <c r="T15" s="14">
        <v>9</v>
      </c>
      <c r="U15" s="14">
        <v>9</v>
      </c>
      <c r="V15" s="14">
        <v>9</v>
      </c>
      <c r="W15" s="15">
        <f>SUM(T15:V15)</f>
        <v>27</v>
      </c>
      <c r="X15" s="15">
        <f>SUM(T15:V15,L15:N15)</f>
        <v>54</v>
      </c>
      <c r="Y15" s="17">
        <f>1/L15+1/M15+1/N15+1/T15+1/U15+1/V15</f>
        <v>0.66666666666666674</v>
      </c>
      <c r="Z15" s="15">
        <f>SUM(T15:V15,F15:H15)</f>
        <v>36</v>
      </c>
      <c r="AA15" s="17">
        <f>1/F15+1/G15+1/H15+1/T15+1/U15+1/V15</f>
        <v>1.4166666666666667</v>
      </c>
      <c r="AC15" s="15">
        <f t="shared" si="0"/>
        <v>0</v>
      </c>
      <c r="AD15" s="15">
        <f t="shared" si="1"/>
        <v>0</v>
      </c>
      <c r="AE15" s="15">
        <f t="shared" si="2"/>
        <v>0</v>
      </c>
      <c r="AF15" s="15">
        <f t="shared" si="3"/>
        <v>0</v>
      </c>
      <c r="AG15" s="15">
        <f t="shared" si="4"/>
        <v>0</v>
      </c>
      <c r="AH15" s="15" t="str">
        <f t="shared" si="5"/>
        <v>Redlands East Valley</v>
      </c>
      <c r="AI15" s="15">
        <f t="shared" si="6"/>
        <v>16</v>
      </c>
    </row>
    <row r="16" spans="1:36">
      <c r="A16" s="14" t="s">
        <v>34</v>
      </c>
      <c r="B16" s="14" t="s">
        <v>26</v>
      </c>
      <c r="C16" s="14" t="s">
        <v>599</v>
      </c>
      <c r="D16" s="14" t="s">
        <v>598</v>
      </c>
      <c r="E16" s="14" t="s">
        <v>597</v>
      </c>
      <c r="F16" s="14">
        <v>3</v>
      </c>
      <c r="G16" s="14">
        <v>4</v>
      </c>
      <c r="H16" s="14">
        <v>3</v>
      </c>
      <c r="I16" s="15">
        <f>SUM(F16:H16)</f>
        <v>10</v>
      </c>
      <c r="J16" s="17">
        <f>1/F16+1/G16+1/H16</f>
        <v>0.91666666666666652</v>
      </c>
      <c r="L16" s="14">
        <v>9</v>
      </c>
      <c r="M16" s="14">
        <v>9</v>
      </c>
      <c r="N16" s="14">
        <v>9</v>
      </c>
      <c r="O16" s="15">
        <f>SUM(L16:N16)</f>
        <v>27</v>
      </c>
      <c r="P16" s="17">
        <f>1/L16+1/M16+1/N16</f>
        <v>0.33333333333333331</v>
      </c>
      <c r="Q16" s="15">
        <f>SUM(L16:N16,F16:H16)</f>
        <v>37</v>
      </c>
      <c r="R16" s="17">
        <f>1/F16+1/G16+1/H16+1/L16+1/M16+1/N16</f>
        <v>1.25</v>
      </c>
      <c r="T16" s="14">
        <v>9</v>
      </c>
      <c r="U16" s="14">
        <v>9</v>
      </c>
      <c r="V16" s="14">
        <v>9</v>
      </c>
      <c r="W16" s="15">
        <f>SUM(T16:V16)</f>
        <v>27</v>
      </c>
      <c r="X16" s="15">
        <f>SUM(T16:V16,L16:N16)</f>
        <v>54</v>
      </c>
      <c r="Y16" s="17">
        <f>1/L16+1/M16+1/N16+1/T16+1/U16+1/V16</f>
        <v>0.66666666666666674</v>
      </c>
      <c r="Z16" s="15">
        <f>SUM(T16:V16,F16:H16)</f>
        <v>37</v>
      </c>
      <c r="AA16" s="17">
        <f>1/F16+1/G16+1/H16+1/T16+1/U16+1/V16</f>
        <v>1.25</v>
      </c>
      <c r="AC16" s="15">
        <f t="shared" si="0"/>
        <v>0</v>
      </c>
      <c r="AD16" s="15">
        <f t="shared" si="1"/>
        <v>0</v>
      </c>
      <c r="AE16" s="15">
        <f t="shared" si="2"/>
        <v>0</v>
      </c>
      <c r="AF16" s="15">
        <f t="shared" si="3"/>
        <v>0</v>
      </c>
      <c r="AG16" s="15">
        <f t="shared" si="4"/>
        <v>0</v>
      </c>
      <c r="AH16" s="15" t="str">
        <f t="shared" si="5"/>
        <v>Citrus Valley</v>
      </c>
      <c r="AI16" s="15">
        <f t="shared" si="6"/>
        <v>6</v>
      </c>
    </row>
    <row r="17" spans="1:35">
      <c r="A17" s="14" t="s">
        <v>34</v>
      </c>
      <c r="B17" s="14" t="s">
        <v>28</v>
      </c>
      <c r="C17" s="14" t="s">
        <v>454</v>
      </c>
      <c r="D17" s="14" t="s">
        <v>455</v>
      </c>
      <c r="E17" s="14" t="s">
        <v>456</v>
      </c>
      <c r="F17" s="14">
        <v>3</v>
      </c>
      <c r="G17" s="14">
        <v>3</v>
      </c>
      <c r="H17" s="14">
        <v>4</v>
      </c>
      <c r="I17" s="15">
        <f>SUM(F17:H17)</f>
        <v>10</v>
      </c>
      <c r="J17" s="17">
        <f>1/F17+1/G17+1/H17</f>
        <v>0.91666666666666663</v>
      </c>
      <c r="L17" s="14">
        <v>9</v>
      </c>
      <c r="M17" s="14">
        <v>9</v>
      </c>
      <c r="N17" s="14">
        <v>9</v>
      </c>
      <c r="O17" s="15">
        <f>SUM(L17:N17)</f>
        <v>27</v>
      </c>
      <c r="P17" s="17">
        <f>1/L17+1/M17+1/N17</f>
        <v>0.33333333333333331</v>
      </c>
      <c r="Q17" s="15">
        <f>SUM(L17:N17,F17:H17)</f>
        <v>37</v>
      </c>
      <c r="R17" s="17">
        <f>1/F17+1/G17+1/H17+1/L17+1/M17+1/N17</f>
        <v>1.25</v>
      </c>
      <c r="T17" s="14">
        <v>9</v>
      </c>
      <c r="U17" s="14">
        <v>9</v>
      </c>
      <c r="V17" s="14">
        <v>9</v>
      </c>
      <c r="W17" s="15">
        <f>SUM(T17:V17)</f>
        <v>27</v>
      </c>
      <c r="X17" s="15">
        <f>SUM(T17:V17,L17:N17)</f>
        <v>54</v>
      </c>
      <c r="Y17" s="17">
        <f>1/L17+1/M17+1/N17+1/T17+1/U17+1/V17</f>
        <v>0.66666666666666674</v>
      </c>
      <c r="Z17" s="15">
        <f>SUM(T17:V17,F17:H17)</f>
        <v>37</v>
      </c>
      <c r="AA17" s="17">
        <f>1/F17+1/G17+1/H17+1/T17+1/U17+1/V17</f>
        <v>1.25</v>
      </c>
      <c r="AC17" s="15">
        <f t="shared" si="0"/>
        <v>0</v>
      </c>
      <c r="AD17" s="15">
        <f t="shared" si="1"/>
        <v>0</v>
      </c>
      <c r="AE17" s="15">
        <f t="shared" si="2"/>
        <v>0</v>
      </c>
      <c r="AF17" s="15">
        <f t="shared" si="3"/>
        <v>0</v>
      </c>
      <c r="AG17" s="15">
        <f t="shared" si="4"/>
        <v>0</v>
      </c>
      <c r="AH17" s="15" t="str">
        <f t="shared" si="5"/>
        <v>Riverside STEM</v>
      </c>
      <c r="AI17" s="15">
        <f t="shared" si="6"/>
        <v>0</v>
      </c>
    </row>
    <row r="18" spans="1:35">
      <c r="A18" s="14" t="s">
        <v>34</v>
      </c>
      <c r="B18" s="14" t="s">
        <v>5</v>
      </c>
      <c r="C18" s="14" t="s">
        <v>371</v>
      </c>
      <c r="D18" s="14" t="s">
        <v>372</v>
      </c>
      <c r="E18" s="14" t="s">
        <v>228</v>
      </c>
      <c r="F18" s="14">
        <v>3</v>
      </c>
      <c r="G18" s="14">
        <v>3</v>
      </c>
      <c r="H18" s="14">
        <v>4</v>
      </c>
      <c r="I18" s="15">
        <f>SUM(F18:H18)</f>
        <v>10</v>
      </c>
      <c r="J18" s="17">
        <f>1/F18+1/G18+1/H18</f>
        <v>0.91666666666666663</v>
      </c>
      <c r="L18" s="14">
        <v>9</v>
      </c>
      <c r="M18" s="14">
        <v>9</v>
      </c>
      <c r="N18" s="14">
        <v>9</v>
      </c>
      <c r="O18" s="15">
        <f>SUM(L18:N18)</f>
        <v>27</v>
      </c>
      <c r="P18" s="17">
        <f>1/L18+1/M18+1/N18</f>
        <v>0.33333333333333331</v>
      </c>
      <c r="Q18" s="15">
        <f>SUM(L18:N18,F18:H18)</f>
        <v>37</v>
      </c>
      <c r="R18" s="17">
        <f>1/F18+1/G18+1/H18+1/L18+1/M18+1/N18</f>
        <v>1.25</v>
      </c>
      <c r="T18" s="14">
        <v>9</v>
      </c>
      <c r="U18" s="14">
        <v>9</v>
      </c>
      <c r="V18" s="14">
        <v>9</v>
      </c>
      <c r="W18" s="15">
        <f>SUM(T18:V18)</f>
        <v>27</v>
      </c>
      <c r="X18" s="15">
        <f>SUM(T18:V18,L18:N18)</f>
        <v>54</v>
      </c>
      <c r="Y18" s="17">
        <f>1/L18+1/M18+1/N18+1/T18+1/U18+1/V18</f>
        <v>0.66666666666666674</v>
      </c>
      <c r="Z18" s="15">
        <f>SUM(T18:V18,F18:H18)</f>
        <v>37</v>
      </c>
      <c r="AA18" s="17">
        <f>1/F18+1/G18+1/H18+1/T18+1/U18+1/V18</f>
        <v>1.25</v>
      </c>
      <c r="AC18" s="15">
        <f t="shared" si="0"/>
        <v>0</v>
      </c>
      <c r="AD18" s="15">
        <f t="shared" si="1"/>
        <v>0</v>
      </c>
      <c r="AE18" s="15">
        <f t="shared" si="2"/>
        <v>0</v>
      </c>
      <c r="AF18" s="15">
        <f t="shared" si="3"/>
        <v>0</v>
      </c>
      <c r="AG18" s="15">
        <f t="shared" si="4"/>
        <v>0</v>
      </c>
      <c r="AH18" s="15" t="str">
        <f t="shared" si="5"/>
        <v>El Camino Real</v>
      </c>
      <c r="AI18" s="15">
        <f t="shared" si="6"/>
        <v>0</v>
      </c>
    </row>
    <row r="19" spans="1:35">
      <c r="A19" s="14" t="s">
        <v>34</v>
      </c>
      <c r="B19" s="14" t="s">
        <v>26</v>
      </c>
      <c r="C19" s="14" t="s">
        <v>226</v>
      </c>
      <c r="D19" s="14" t="s">
        <v>227</v>
      </c>
      <c r="E19" s="14" t="s">
        <v>228</v>
      </c>
      <c r="F19" s="14">
        <v>4</v>
      </c>
      <c r="G19" s="14">
        <v>4</v>
      </c>
      <c r="H19" s="14">
        <v>2</v>
      </c>
      <c r="I19" s="15">
        <f>SUM(F19:H19)</f>
        <v>10</v>
      </c>
      <c r="J19" s="17">
        <f>1/F19+1/G19+1/H19</f>
        <v>1</v>
      </c>
      <c r="L19" s="14">
        <v>9</v>
      </c>
      <c r="M19" s="14">
        <v>9</v>
      </c>
      <c r="N19" s="14">
        <v>9</v>
      </c>
      <c r="O19" s="15">
        <f>SUM(L19:N19)</f>
        <v>27</v>
      </c>
      <c r="P19" s="17">
        <f>1/L19+1/M19+1/N19</f>
        <v>0.33333333333333331</v>
      </c>
      <c r="Q19" s="15">
        <f>SUM(L19:N19,F19:H19)</f>
        <v>37</v>
      </c>
      <c r="R19" s="17">
        <f>1/F19+1/G19+1/H19+1/L19+1/M19+1/N19</f>
        <v>1.3333333333333335</v>
      </c>
      <c r="T19" s="14">
        <v>9</v>
      </c>
      <c r="U19" s="14">
        <v>9</v>
      </c>
      <c r="V19" s="14">
        <v>9</v>
      </c>
      <c r="W19" s="15">
        <f>SUM(T19:V19)</f>
        <v>27</v>
      </c>
      <c r="X19" s="15">
        <f>SUM(T19:V19,L19:N19)</f>
        <v>54</v>
      </c>
      <c r="Y19" s="17">
        <f>1/L19+1/M19+1/N19+1/T19+1/U19+1/V19</f>
        <v>0.66666666666666674</v>
      </c>
      <c r="Z19" s="15">
        <f>SUM(T19:V19,F19:H19)</f>
        <v>37</v>
      </c>
      <c r="AA19" s="17">
        <f>1/F19+1/G19+1/H19+1/T19+1/U19+1/V19</f>
        <v>1.3333333333333335</v>
      </c>
      <c r="AC19" s="15">
        <f t="shared" si="0"/>
        <v>0</v>
      </c>
      <c r="AD19" s="15">
        <f t="shared" si="1"/>
        <v>0</v>
      </c>
      <c r="AE19" s="15">
        <f t="shared" si="2"/>
        <v>0</v>
      </c>
      <c r="AF19" s="15">
        <f t="shared" si="3"/>
        <v>0</v>
      </c>
      <c r="AG19" s="15">
        <f t="shared" si="4"/>
        <v>0</v>
      </c>
      <c r="AH19" s="15" t="str">
        <f t="shared" si="5"/>
        <v>Citrus Valley</v>
      </c>
      <c r="AI19" s="15">
        <f t="shared" si="6"/>
        <v>6</v>
      </c>
    </row>
    <row r="20" spans="1:35">
      <c r="A20" s="14" t="s">
        <v>34</v>
      </c>
      <c r="B20" s="14" t="s">
        <v>26</v>
      </c>
      <c r="C20" s="14" t="s">
        <v>254</v>
      </c>
      <c r="D20" s="14" t="s">
        <v>255</v>
      </c>
      <c r="E20" s="14" t="s">
        <v>256</v>
      </c>
      <c r="F20" s="14">
        <v>5</v>
      </c>
      <c r="G20" s="14">
        <v>3</v>
      </c>
      <c r="H20" s="14">
        <v>3</v>
      </c>
      <c r="I20" s="15">
        <f>SUM(F20:H20)</f>
        <v>11</v>
      </c>
      <c r="J20" s="17">
        <f>1/F20+1/G20+1/H20</f>
        <v>0.8666666666666667</v>
      </c>
      <c r="L20" s="14">
        <v>9</v>
      </c>
      <c r="M20" s="14">
        <v>9</v>
      </c>
      <c r="N20" s="14">
        <v>9</v>
      </c>
      <c r="O20" s="15">
        <f>SUM(L20:N20)</f>
        <v>27</v>
      </c>
      <c r="P20" s="17">
        <f>1/L20+1/M20+1/N20</f>
        <v>0.33333333333333331</v>
      </c>
      <c r="Q20" s="15">
        <f>SUM(L20:N20,F20:H20)</f>
        <v>38</v>
      </c>
      <c r="R20" s="17">
        <f>1/F20+1/G20+1/H20+1/L20+1/M20+1/N20</f>
        <v>1.2000000000000002</v>
      </c>
      <c r="T20" s="14">
        <v>9</v>
      </c>
      <c r="U20" s="14">
        <v>9</v>
      </c>
      <c r="V20" s="14">
        <v>9</v>
      </c>
      <c r="W20" s="15">
        <f>SUM(T20:V20)</f>
        <v>27</v>
      </c>
      <c r="X20" s="15">
        <f>SUM(T20:V20,L20:N20)</f>
        <v>54</v>
      </c>
      <c r="Y20" s="17">
        <f>1/L20+1/M20+1/N20+1/T20+1/U20+1/V20</f>
        <v>0.66666666666666674</v>
      </c>
      <c r="Z20" s="15">
        <f>SUM(T20:V20,F20:H20)</f>
        <v>38</v>
      </c>
      <c r="AA20" s="17">
        <f>1/F20+1/G20+1/H20+1/T20+1/U20+1/V20</f>
        <v>1.2000000000000002</v>
      </c>
      <c r="AC20" s="15">
        <f t="shared" si="0"/>
        <v>0</v>
      </c>
      <c r="AD20" s="15">
        <f t="shared" si="1"/>
        <v>0</v>
      </c>
      <c r="AE20" s="15">
        <f t="shared" si="2"/>
        <v>0</v>
      </c>
      <c r="AF20" s="15">
        <f t="shared" si="3"/>
        <v>0</v>
      </c>
      <c r="AG20" s="15">
        <f t="shared" si="4"/>
        <v>0</v>
      </c>
      <c r="AH20" s="15" t="str">
        <f t="shared" si="5"/>
        <v>Citrus Valley</v>
      </c>
      <c r="AI20" s="15">
        <f t="shared" si="6"/>
        <v>6</v>
      </c>
    </row>
    <row r="21" spans="1:35">
      <c r="A21" s="14" t="s">
        <v>34</v>
      </c>
      <c r="B21" s="14" t="s">
        <v>91</v>
      </c>
      <c r="C21" s="14" t="s">
        <v>389</v>
      </c>
      <c r="D21" s="14" t="s">
        <v>390</v>
      </c>
      <c r="E21" s="14" t="s">
        <v>391</v>
      </c>
      <c r="F21" s="14">
        <v>3</v>
      </c>
      <c r="G21" s="14">
        <v>5</v>
      </c>
      <c r="H21" s="14">
        <v>4</v>
      </c>
      <c r="I21" s="15">
        <f>SUM(F21:H21)</f>
        <v>12</v>
      </c>
      <c r="J21" s="17">
        <f>1/F21+1/G21+1/H21</f>
        <v>0.78333333333333333</v>
      </c>
      <c r="L21" s="14">
        <v>9</v>
      </c>
      <c r="M21" s="14">
        <v>9</v>
      </c>
      <c r="N21" s="14">
        <v>9</v>
      </c>
      <c r="O21" s="15">
        <f>SUM(L21:N21)</f>
        <v>27</v>
      </c>
      <c r="P21" s="17">
        <f>1/L21+1/M21+1/N21</f>
        <v>0.33333333333333331</v>
      </c>
      <c r="Q21" s="15">
        <f>SUM(L21:N21,F21:H21)</f>
        <v>39</v>
      </c>
      <c r="R21" s="17">
        <f>1/F21+1/G21+1/H21+1/L21+1/M21+1/N21</f>
        <v>1.1166666666666667</v>
      </c>
      <c r="T21" s="14">
        <v>9</v>
      </c>
      <c r="U21" s="14">
        <v>9</v>
      </c>
      <c r="V21" s="14">
        <v>9</v>
      </c>
      <c r="W21" s="15">
        <f>SUM(T21:V21)</f>
        <v>27</v>
      </c>
      <c r="X21" s="15">
        <f>SUM(T21:V21,L21:N21)</f>
        <v>54</v>
      </c>
      <c r="Y21" s="17">
        <f>1/L21+1/M21+1/N21+1/T21+1/U21+1/V21</f>
        <v>0.66666666666666674</v>
      </c>
      <c r="Z21" s="15">
        <f>SUM(T21:V21,F21:H21)</f>
        <v>39</v>
      </c>
      <c r="AA21" s="17">
        <f>1/F21+1/G21+1/H21+1/T21+1/U21+1/V21</f>
        <v>1.1166666666666667</v>
      </c>
      <c r="AC21" s="15">
        <f t="shared" si="0"/>
        <v>0</v>
      </c>
      <c r="AD21" s="15">
        <f t="shared" si="1"/>
        <v>0</v>
      </c>
      <c r="AE21" s="15">
        <f t="shared" si="2"/>
        <v>0</v>
      </c>
      <c r="AF21" s="15">
        <f>COUNTIF(AB21,"*1*")+2*COUNTIF(AB21,"*2*")+3*COUNTIF(AB21,"*3*")</f>
        <v>0</v>
      </c>
      <c r="AG21" s="15">
        <f t="shared" si="4"/>
        <v>0</v>
      </c>
      <c r="AH21" s="15" t="str">
        <f t="shared" si="5"/>
        <v>Redlands East Valley</v>
      </c>
      <c r="AI21" s="15">
        <f t="shared" si="6"/>
        <v>16</v>
      </c>
    </row>
    <row r="22" spans="1:35">
      <c r="A22" s="14" t="s">
        <v>34</v>
      </c>
      <c r="B22" s="14" t="s">
        <v>26</v>
      </c>
      <c r="C22" s="14" t="s">
        <v>245</v>
      </c>
      <c r="D22" s="14" t="s">
        <v>246</v>
      </c>
      <c r="E22" s="14" t="s">
        <v>247</v>
      </c>
      <c r="F22" s="14">
        <v>5</v>
      </c>
      <c r="G22" s="14">
        <v>4</v>
      </c>
      <c r="H22" s="14">
        <v>4</v>
      </c>
      <c r="I22" s="15">
        <f>SUM(F22:H22)</f>
        <v>13</v>
      </c>
      <c r="J22" s="17">
        <f>1/F22+1/G22+1/H22</f>
        <v>0.7</v>
      </c>
      <c r="L22" s="14">
        <v>9</v>
      </c>
      <c r="M22" s="14">
        <v>9</v>
      </c>
      <c r="N22" s="14">
        <v>9</v>
      </c>
      <c r="O22" s="15">
        <f>SUM(L22:N22)</f>
        <v>27</v>
      </c>
      <c r="P22" s="17">
        <f>1/L22+1/M22+1/N22</f>
        <v>0.33333333333333331</v>
      </c>
      <c r="Q22" s="15">
        <f>SUM(L22:N22,F22:H22)</f>
        <v>40</v>
      </c>
      <c r="R22" s="17">
        <f>1/F22+1/G22+1/H22+1/L22+1/M22+1/N22</f>
        <v>1.0333333333333334</v>
      </c>
      <c r="T22" s="14">
        <v>9</v>
      </c>
      <c r="U22" s="14">
        <v>9</v>
      </c>
      <c r="V22" s="14">
        <v>9</v>
      </c>
      <c r="W22" s="15">
        <f>SUM(T22:V22)</f>
        <v>27</v>
      </c>
      <c r="X22" s="15">
        <f>SUM(T22:V22,L22:N22)</f>
        <v>54</v>
      </c>
      <c r="Y22" s="17">
        <f>1/L22+1/M22+1/N22+1/T22+1/U22+1/V22</f>
        <v>0.66666666666666674</v>
      </c>
      <c r="Z22" s="15">
        <f>SUM(T22:V22,F22:H22)</f>
        <v>40</v>
      </c>
      <c r="AA22" s="17">
        <f>1/F22+1/G22+1/H22+1/T22+1/U22+1/V22</f>
        <v>1.0333333333333334</v>
      </c>
      <c r="AC22" s="15">
        <f t="shared" si="0"/>
        <v>0</v>
      </c>
      <c r="AD22" s="15">
        <f t="shared" si="1"/>
        <v>0</v>
      </c>
      <c r="AE22" s="15">
        <f t="shared" si="2"/>
        <v>0</v>
      </c>
      <c r="AF22" s="15">
        <f>COUNTIF(AB22,"*1*")+COUNTIF(AB22,"*2*")+COUNTIF(AB22,"*3*")</f>
        <v>0</v>
      </c>
      <c r="AG22" s="15">
        <f t="shared" si="4"/>
        <v>0</v>
      </c>
      <c r="AH22" s="15" t="str">
        <f t="shared" si="5"/>
        <v>Citrus Valley</v>
      </c>
      <c r="AI22" s="15">
        <f t="shared" si="6"/>
        <v>6</v>
      </c>
    </row>
    <row r="23" spans="1:35">
      <c r="A23" s="14" t="s">
        <v>34</v>
      </c>
      <c r="B23" s="14" t="s">
        <v>20</v>
      </c>
      <c r="C23" s="14" t="s">
        <v>482</v>
      </c>
      <c r="D23" s="14" t="s">
        <v>483</v>
      </c>
      <c r="E23" s="14" t="s">
        <v>484</v>
      </c>
      <c r="F23" s="14">
        <v>5</v>
      </c>
      <c r="G23" s="14">
        <v>5</v>
      </c>
      <c r="H23" s="14">
        <v>5</v>
      </c>
      <c r="I23" s="15">
        <f>SUM(F23:H23)</f>
        <v>15</v>
      </c>
      <c r="J23" s="17">
        <f>1/F23+1/G23+1/H23</f>
        <v>0.60000000000000009</v>
      </c>
      <c r="L23" s="14">
        <v>9</v>
      </c>
      <c r="M23" s="14">
        <v>9</v>
      </c>
      <c r="N23" s="14">
        <v>9</v>
      </c>
      <c r="O23" s="15">
        <f>SUM(L23:N23)</f>
        <v>27</v>
      </c>
      <c r="P23" s="17">
        <f>1/L23+1/M23+1/N23</f>
        <v>0.33333333333333331</v>
      </c>
      <c r="Q23" s="15">
        <f>SUM(L23:N23,F23:H23)</f>
        <v>42</v>
      </c>
      <c r="R23" s="17">
        <f>1/F23+1/G23+1/H23+1/L23+1/M23+1/N23</f>
        <v>0.93333333333333357</v>
      </c>
      <c r="T23" s="14">
        <v>9</v>
      </c>
      <c r="U23" s="14">
        <v>9</v>
      </c>
      <c r="V23" s="14">
        <v>9</v>
      </c>
      <c r="W23" s="15">
        <f>SUM(T23:V23)</f>
        <v>27</v>
      </c>
      <c r="X23" s="15">
        <f>SUM(T23:V23,L23:N23)</f>
        <v>54</v>
      </c>
      <c r="Y23" s="17">
        <f>1/L23+1/M23+1/N23+1/T23+1/U23+1/V23</f>
        <v>0.66666666666666674</v>
      </c>
      <c r="Z23" s="15">
        <f>SUM(T23:V23,F23:H23)</f>
        <v>42</v>
      </c>
      <c r="AA23" s="17">
        <f>1/F23+1/G23+1/H23+1/T23+1/U23+1/V23</f>
        <v>0.93333333333333357</v>
      </c>
      <c r="AC23" s="15">
        <f t="shared" si="0"/>
        <v>0</v>
      </c>
      <c r="AD23" s="15">
        <f t="shared" si="1"/>
        <v>0</v>
      </c>
      <c r="AE23" s="15">
        <f t="shared" si="2"/>
        <v>0</v>
      </c>
      <c r="AF23" s="15">
        <f>COUNTIF(AB23,"*1*")+COUNTIF(AB23,"*2*")+COUNTIF(AB23,"*3*")</f>
        <v>0</v>
      </c>
      <c r="AG23" s="15">
        <f t="shared" si="4"/>
        <v>0</v>
      </c>
      <c r="AH23" s="15" t="str">
        <f t="shared" si="5"/>
        <v>Vista Murrieta</v>
      </c>
      <c r="AI23" s="15">
        <f t="shared" si="6"/>
        <v>0</v>
      </c>
    </row>
    <row r="24" spans="1:35">
      <c r="A24" s="14" t="s">
        <v>34</v>
      </c>
      <c r="B24" s="14" t="s">
        <v>20</v>
      </c>
      <c r="C24" s="14" t="s">
        <v>596</v>
      </c>
      <c r="D24" s="14" t="s">
        <v>236</v>
      </c>
      <c r="E24" s="14" t="s">
        <v>595</v>
      </c>
      <c r="F24" s="14">
        <v>6</v>
      </c>
      <c r="G24" s="14">
        <v>4</v>
      </c>
      <c r="H24" s="14">
        <v>5</v>
      </c>
      <c r="I24" s="15">
        <f>SUM(F24:H24)</f>
        <v>15</v>
      </c>
      <c r="J24" s="17">
        <f>1/F24+1/G24+1/H24</f>
        <v>0.6166666666666667</v>
      </c>
      <c r="L24" s="14">
        <v>9</v>
      </c>
      <c r="M24" s="14">
        <v>9</v>
      </c>
      <c r="N24" s="14">
        <v>9</v>
      </c>
      <c r="O24" s="15">
        <f>SUM(L24:N24)</f>
        <v>27</v>
      </c>
      <c r="P24" s="17">
        <f>1/L24+1/M24+1/N24</f>
        <v>0.33333333333333331</v>
      </c>
      <c r="Q24" s="15">
        <f>SUM(L24:N24,F24:H24)</f>
        <v>42</v>
      </c>
      <c r="R24" s="17">
        <f>1/F24+1/G24+1/H24+1/L24+1/M24+1/N24</f>
        <v>0.95000000000000018</v>
      </c>
      <c r="T24" s="14">
        <v>9</v>
      </c>
      <c r="U24" s="14">
        <v>9</v>
      </c>
      <c r="V24" s="14">
        <v>9</v>
      </c>
      <c r="W24" s="15">
        <f>SUM(T24:V24)</f>
        <v>27</v>
      </c>
      <c r="X24" s="15">
        <f>SUM(T24:V24,L24:N24)</f>
        <v>54</v>
      </c>
      <c r="Y24" s="17">
        <f>1/L24+1/M24+1/N24+1/T24+1/U24+1/V24</f>
        <v>0.66666666666666674</v>
      </c>
      <c r="Z24" s="15">
        <f>SUM(T24:V24,F24:H24)</f>
        <v>42</v>
      </c>
      <c r="AA24" s="17">
        <f>1/F24+1/G24+1/H24+1/T24+1/U24+1/V24</f>
        <v>0.95000000000000018</v>
      </c>
      <c r="AC24" s="15">
        <f t="shared" si="0"/>
        <v>0</v>
      </c>
      <c r="AD24" s="15">
        <f t="shared" si="1"/>
        <v>0</v>
      </c>
      <c r="AE24" s="15">
        <f t="shared" si="2"/>
        <v>0</v>
      </c>
      <c r="AF24" s="15">
        <f>COUNTIF(AB24,"*1*")+COUNTIF(AB24,"*2*")+COUNTIF(AB24,"*3*")</f>
        <v>0</v>
      </c>
      <c r="AG24" s="15">
        <f t="shared" si="4"/>
        <v>0</v>
      </c>
      <c r="AH24" s="15" t="str">
        <f t="shared" si="5"/>
        <v>Vista Murrieta</v>
      </c>
      <c r="AI24" s="15">
        <f t="shared" si="6"/>
        <v>0</v>
      </c>
    </row>
    <row r="25" spans="1:35">
      <c r="A25" s="14" t="s">
        <v>34</v>
      </c>
      <c r="B25" s="14" t="s">
        <v>28</v>
      </c>
      <c r="C25" s="14" t="s">
        <v>445</v>
      </c>
      <c r="D25" s="14" t="s">
        <v>446</v>
      </c>
      <c r="E25" s="14" t="s">
        <v>447</v>
      </c>
      <c r="F25" s="14">
        <v>4</v>
      </c>
      <c r="G25" s="14">
        <v>9</v>
      </c>
      <c r="H25" s="14">
        <v>9</v>
      </c>
      <c r="I25" s="15">
        <f>SUM(F25:H25)</f>
        <v>22</v>
      </c>
      <c r="J25" s="17">
        <f>1/F25+1/G25+1/H25</f>
        <v>0.47222222222222221</v>
      </c>
      <c r="L25" s="14">
        <v>9</v>
      </c>
      <c r="M25" s="14">
        <v>9</v>
      </c>
      <c r="N25" s="14">
        <v>9</v>
      </c>
      <c r="O25" s="15">
        <f>SUM(L25:N25)</f>
        <v>27</v>
      </c>
      <c r="P25" s="17">
        <f>1/L25+1/M25+1/N25</f>
        <v>0.33333333333333331</v>
      </c>
      <c r="Q25" s="15">
        <f>SUM(L25:N25,F25:H25)</f>
        <v>49</v>
      </c>
      <c r="R25" s="17">
        <f>1/F25+1/G25+1/H25+1/L25+1/M25+1/N25</f>
        <v>0.80555555555555558</v>
      </c>
      <c r="T25" s="14">
        <v>9</v>
      </c>
      <c r="U25" s="14">
        <v>9</v>
      </c>
      <c r="V25" s="14">
        <v>9</v>
      </c>
      <c r="W25" s="15">
        <f>SUM(T25:V25)</f>
        <v>27</v>
      </c>
      <c r="X25" s="15">
        <f>SUM(T25:V25,L25:N25)</f>
        <v>54</v>
      </c>
      <c r="Y25" s="17">
        <f>1/L25+1/M25+1/N25+1/T25+1/U25+1/V25</f>
        <v>0.66666666666666674</v>
      </c>
      <c r="Z25" s="15">
        <f>SUM(T25:V25,F25:H25)</f>
        <v>49</v>
      </c>
      <c r="AA25" s="17">
        <f>1/F25+1/G25+1/H25+1/T25+1/U25+1/V25</f>
        <v>0.80555555555555558</v>
      </c>
      <c r="AC25" s="15">
        <f t="shared" si="0"/>
        <v>0</v>
      </c>
      <c r="AD25" s="15">
        <f t="shared" si="1"/>
        <v>0</v>
      </c>
      <c r="AE25" s="15">
        <f t="shared" si="2"/>
        <v>0</v>
      </c>
      <c r="AF25" s="15">
        <f>COUNTIF(AB25,"*1*")+COUNTIF(AB25,"*2*")+COUNTIF(AB25,"*3*")</f>
        <v>0</v>
      </c>
      <c r="AG25" s="15">
        <f t="shared" si="4"/>
        <v>0</v>
      </c>
      <c r="AH25" s="15" t="str">
        <f t="shared" si="5"/>
        <v>Riverside STEM</v>
      </c>
      <c r="AI25" s="15">
        <f t="shared" si="6"/>
        <v>0</v>
      </c>
    </row>
    <row r="26" spans="1:35">
      <c r="A26" s="14" t="s">
        <v>34</v>
      </c>
      <c r="B26" s="14" t="s">
        <v>26</v>
      </c>
      <c r="C26" s="14" t="s">
        <v>251</v>
      </c>
      <c r="D26" s="14" t="s">
        <v>252</v>
      </c>
      <c r="E26" s="14" t="s">
        <v>253</v>
      </c>
      <c r="F26" s="14">
        <v>4</v>
      </c>
      <c r="G26" s="14">
        <v>9</v>
      </c>
      <c r="H26" s="14">
        <v>9</v>
      </c>
      <c r="I26" s="15">
        <f>SUM(F26:H26)</f>
        <v>22</v>
      </c>
      <c r="J26" s="17">
        <f>1/F26+1/G26+1/H26</f>
        <v>0.47222222222222221</v>
      </c>
      <c r="L26" s="14">
        <v>9</v>
      </c>
      <c r="M26" s="14">
        <v>9</v>
      </c>
      <c r="N26" s="14">
        <v>9</v>
      </c>
      <c r="O26" s="15">
        <f>SUM(L26:N26)</f>
        <v>27</v>
      </c>
      <c r="P26" s="17">
        <f>1/L26+1/M26+1/N26</f>
        <v>0.33333333333333331</v>
      </c>
      <c r="Q26" s="15">
        <f>SUM(L26:N26,F26:H26)</f>
        <v>49</v>
      </c>
      <c r="R26" s="17">
        <f>1/F26+1/G26+1/H26+1/L26+1/M26+1/N26</f>
        <v>0.80555555555555558</v>
      </c>
      <c r="T26" s="14">
        <v>9</v>
      </c>
      <c r="U26" s="14">
        <v>9</v>
      </c>
      <c r="V26" s="14">
        <v>9</v>
      </c>
      <c r="W26" s="15">
        <f>SUM(T26:V26)</f>
        <v>27</v>
      </c>
      <c r="X26" s="15">
        <f>SUM(T26:V26,L26:N26)</f>
        <v>54</v>
      </c>
      <c r="Y26" s="17">
        <f>1/L26+1/M26+1/N26+1/T26+1/U26+1/V26</f>
        <v>0.66666666666666674</v>
      </c>
      <c r="Z26" s="15">
        <f>SUM(T26:V26,F26:H26)</f>
        <v>49</v>
      </c>
      <c r="AA26" s="17">
        <f>1/F26+1/G26+1/H26+1/T26+1/U26+1/V26</f>
        <v>0.80555555555555558</v>
      </c>
      <c r="AC26" s="15">
        <f t="shared" si="0"/>
        <v>0</v>
      </c>
      <c r="AD26" s="15">
        <f t="shared" si="1"/>
        <v>0</v>
      </c>
      <c r="AE26" s="15">
        <f t="shared" si="2"/>
        <v>0</v>
      </c>
      <c r="AF26" s="15">
        <f>COUNTIF(AB26,"*1*")+COUNTIF(AB26,"*2*")+COUNTIF(AB26,"*3*")</f>
        <v>0</v>
      </c>
      <c r="AG26" s="15">
        <f t="shared" si="4"/>
        <v>0</v>
      </c>
      <c r="AH26" s="15" t="str">
        <f t="shared" si="5"/>
        <v>Citrus Valley</v>
      </c>
      <c r="AI26" s="15">
        <f t="shared" si="6"/>
        <v>6</v>
      </c>
    </row>
  </sheetData>
  <sheetProtection formatColumns="0" formatRows="0" insertColumns="0" insertRows="0" sort="0" autoFilter="0"/>
  <sortState ref="A3:AB26">
    <sortCondition ref="Z3"/>
  </sortState>
  <mergeCells count="1">
    <mergeCell ref="A1:AJ1"/>
  </mergeCells>
  <conditionalFormatting sqref="F3:H65506 T3:V65506 L3:N65506">
    <cfRule type="cellIs" dxfId="71" priority="3" stopIfTrue="1" operator="equal">
      <formula>9</formula>
    </cfRule>
  </conditionalFormatting>
  <conditionalFormatting sqref="A3:IV65506">
    <cfRule type="expression" dxfId="70" priority="1" stopIfTrue="1">
      <formula>$S3&lt;&gt;0</formula>
    </cfRule>
    <cfRule type="expression" dxfId="69" priority="2" stopIfTrue="1">
      <formula>$K3&lt;&gt;0</formula>
    </cfRule>
  </conditionalFormatting>
  <dataValidations count="1">
    <dataValidation type="whole" showErrorMessage="1" errorTitle="WTF!?" error="PHAILURE!_x000a__x000a_You have to enter a number between 1 and 9." sqref="L3:N26 T3:V26 F3:H26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J15"/>
  <sheetViews>
    <sheetView zoomScaleNormal="100" workbookViewId="0">
      <selection sqref="A1:AJ12"/>
    </sheetView>
  </sheetViews>
  <sheetFormatPr defaultRowHeight="9"/>
  <cols>
    <col min="1" max="1" width="5" style="14" bestFit="1" customWidth="1"/>
    <col min="2" max="2" width="8.28515625" style="14" bestFit="1" customWidth="1"/>
    <col min="3" max="3" width="4.28515625" style="14" bestFit="1" customWidth="1"/>
    <col min="4" max="4" width="8.140625" style="14" bestFit="1" customWidth="1"/>
    <col min="5" max="5" width="6.7109375" style="14" bestFit="1" customWidth="1"/>
    <col min="6" max="6" width="2.42578125" style="14" bestFit="1" customWidth="1"/>
    <col min="7" max="8" width="2.7109375" style="14" bestFit="1" customWidth="1"/>
    <col min="9" max="10" width="4.85546875" style="15" bestFit="1" customWidth="1"/>
    <col min="11" max="11" width="5" style="16" hidden="1" customWidth="1"/>
    <col min="12" max="12" width="2.28515625" style="14" hidden="1" customWidth="1"/>
    <col min="13" max="14" width="2.5703125" style="14" hidden="1" customWidth="1"/>
    <col min="15" max="15" width="4.5703125" style="15" hidden="1" customWidth="1"/>
    <col min="16" max="16" width="4.85546875" style="15" hidden="1" customWidth="1"/>
    <col min="17" max="17" width="4.5703125" style="15" hidden="1" customWidth="1"/>
    <col min="18" max="18" width="4.85546875" style="15" hidden="1" customWidth="1"/>
    <col min="19" max="19" width="4.42578125" style="16" bestFit="1" customWidth="1"/>
    <col min="20" max="20" width="2.28515625" style="14" bestFit="1" customWidth="1"/>
    <col min="21" max="22" width="2.5703125" style="14" bestFit="1" customWidth="1"/>
    <col min="23" max="23" width="4.5703125" style="15" bestFit="1" customWidth="1"/>
    <col min="24" max="24" width="4.5703125" style="15" hidden="1" customWidth="1"/>
    <col min="25" max="25" width="4.85546875" style="15" hidden="1" customWidth="1"/>
    <col min="26" max="26" width="5.42578125" style="15" bestFit="1" customWidth="1"/>
    <col min="27" max="27" width="5.7109375" style="15" bestFit="1" customWidth="1"/>
    <col min="28" max="28" width="4.85546875" style="16" bestFit="1" customWidth="1"/>
    <col min="29" max="29" width="4.85546875" style="15" hidden="1" customWidth="1"/>
    <col min="30" max="30" width="4.42578125" style="15" hidden="1" customWidth="1"/>
    <col min="31" max="31" width="4.5703125" style="15" hidden="1" customWidth="1"/>
    <col min="32" max="32" width="5.140625" style="15" hidden="1" customWidth="1"/>
    <col min="33" max="33" width="5.5703125" style="15" hidden="1" customWidth="1"/>
    <col min="34" max="34" width="8.28515625" style="14" hidden="1" customWidth="1"/>
    <col min="35" max="35" width="5.5703125" style="14" hidden="1" customWidth="1"/>
    <col min="36" max="16384" width="9.140625" style="14"/>
  </cols>
  <sheetData>
    <row r="1" spans="1:36" ht="26.25">
      <c r="A1" s="25" t="s">
        <v>618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30"/>
    </row>
    <row r="2" spans="1:36" s="19" customFormat="1" ht="27" customHeight="1">
      <c r="A2" s="18" t="s">
        <v>191</v>
      </c>
      <c r="B2" s="18" t="s">
        <v>187</v>
      </c>
      <c r="C2" s="18" t="s">
        <v>561</v>
      </c>
      <c r="D2" s="18" t="s">
        <v>562</v>
      </c>
      <c r="E2" s="18" t="s">
        <v>563</v>
      </c>
      <c r="F2" s="18" t="s">
        <v>389</v>
      </c>
      <c r="G2" s="18" t="s">
        <v>427</v>
      </c>
      <c r="H2" s="18" t="s">
        <v>407</v>
      </c>
      <c r="I2" s="18" t="s">
        <v>566</v>
      </c>
      <c r="J2" s="18" t="s">
        <v>567</v>
      </c>
      <c r="K2" s="21" t="s">
        <v>568</v>
      </c>
      <c r="L2" s="18" t="s">
        <v>314</v>
      </c>
      <c r="M2" s="18" t="s">
        <v>347</v>
      </c>
      <c r="N2" s="18" t="s">
        <v>308</v>
      </c>
      <c r="O2" s="18" t="s">
        <v>569</v>
      </c>
      <c r="P2" s="18" t="s">
        <v>570</v>
      </c>
      <c r="Q2" s="18" t="s">
        <v>571</v>
      </c>
      <c r="R2" s="18" t="s">
        <v>572</v>
      </c>
      <c r="S2" s="21" t="s">
        <v>573</v>
      </c>
      <c r="T2" s="18" t="s">
        <v>460</v>
      </c>
      <c r="U2" s="18" t="s">
        <v>463</v>
      </c>
      <c r="V2" s="18" t="s">
        <v>457</v>
      </c>
      <c r="W2" s="18" t="s">
        <v>574</v>
      </c>
      <c r="X2" s="18" t="s">
        <v>575</v>
      </c>
      <c r="Y2" s="18" t="s">
        <v>576</v>
      </c>
      <c r="Z2" s="18" t="s">
        <v>577</v>
      </c>
      <c r="AA2" s="18" t="s">
        <v>578</v>
      </c>
      <c r="AB2" s="21" t="s">
        <v>579</v>
      </c>
      <c r="AC2" s="18" t="s">
        <v>580</v>
      </c>
      <c r="AD2" s="18" t="s">
        <v>581</v>
      </c>
      <c r="AE2" s="18" t="s">
        <v>573</v>
      </c>
      <c r="AF2" s="18" t="s">
        <v>582</v>
      </c>
      <c r="AG2" s="18" t="s">
        <v>583</v>
      </c>
      <c r="AH2" s="20" t="s">
        <v>187</v>
      </c>
      <c r="AI2" s="20" t="s">
        <v>584</v>
      </c>
    </row>
    <row r="3" spans="1:36">
      <c r="A3" s="14" t="s">
        <v>40</v>
      </c>
      <c r="B3" s="14" t="s">
        <v>26</v>
      </c>
      <c r="C3" s="14" t="s">
        <v>210</v>
      </c>
      <c r="D3" s="14" t="s">
        <v>211</v>
      </c>
      <c r="E3" s="14" t="s">
        <v>212</v>
      </c>
      <c r="F3" s="14">
        <v>1</v>
      </c>
      <c r="G3" s="14">
        <v>1</v>
      </c>
      <c r="H3" s="14">
        <v>2</v>
      </c>
      <c r="I3" s="15">
        <f>SUM(F3:H3)</f>
        <v>4</v>
      </c>
      <c r="J3" s="17">
        <f>1/F3+1/G3+1/H3</f>
        <v>2.5</v>
      </c>
      <c r="L3" s="14">
        <v>9</v>
      </c>
      <c r="M3" s="14">
        <v>9</v>
      </c>
      <c r="N3" s="14">
        <v>9</v>
      </c>
      <c r="O3" s="15">
        <f>SUM(L3:N3)</f>
        <v>27</v>
      </c>
      <c r="P3" s="17">
        <f>1/L3+1/M3+1/N3</f>
        <v>0.33333333333333331</v>
      </c>
      <c r="Q3" s="15">
        <f>SUM(L3:N3,F3:H3)</f>
        <v>31</v>
      </c>
      <c r="R3" s="17">
        <f>1/F3+1/G3+1/H3+1/L3+1/M3+1/N3</f>
        <v>2.8333333333333335</v>
      </c>
      <c r="S3" s="16" t="s">
        <v>603</v>
      </c>
      <c r="T3" s="14">
        <v>1</v>
      </c>
      <c r="U3" s="14">
        <v>3</v>
      </c>
      <c r="V3" s="14">
        <v>2</v>
      </c>
      <c r="W3" s="15">
        <f>SUM(T3:V3)</f>
        <v>6</v>
      </c>
      <c r="X3" s="15">
        <f>SUM(T3:V3,L3:N3)</f>
        <v>33</v>
      </c>
      <c r="Y3" s="17">
        <f>1/L3+1/M3+1/N3+1/T3+1/U3+1/V3</f>
        <v>2.1666666666666665</v>
      </c>
      <c r="Z3" s="15">
        <f>SUM(T3:V3,F3:H3)</f>
        <v>10</v>
      </c>
      <c r="AA3" s="17">
        <f>1/F3+1/G3+1/H3+1/T3+1/U3+1/V3</f>
        <v>4.3333333333333339</v>
      </c>
      <c r="AB3" s="16" t="s">
        <v>588</v>
      </c>
      <c r="AC3" s="15">
        <f t="shared" ref="AC3:AC12" si="0">COUNTIF(F3:H3,"=1")</f>
        <v>2</v>
      </c>
      <c r="AD3" s="15">
        <f t="shared" ref="AD3:AD12" si="1">COUNTIF(K3,"*")</f>
        <v>0</v>
      </c>
      <c r="AE3" s="15">
        <f t="shared" ref="AE3:AE12" si="2">COUNTIF(S3,"*")</f>
        <v>1</v>
      </c>
      <c r="AF3" s="15">
        <f>COUNTIF(AB3,"*1*")+2*COUNTIF(AB3,"*2*")+3*COUNTIF(AB3,"*3*")</f>
        <v>1</v>
      </c>
      <c r="AG3" s="15">
        <f t="shared" ref="AG3:AG12" si="3">(2*COUNTIF(F3:H3,"=1"))+(2*COUNTIF(K3,"*"))+(4*COUNTIF(S3,"*"))+(8*COUNTIF(AB3,"*3*"))+(10*COUNTIF(AB3,"*2*"))+(15*COUNTIF(AB3,"*1*"))</f>
        <v>23</v>
      </c>
      <c r="AH3" s="15" t="str">
        <f t="shared" ref="AH3:AH12" si="4">B3</f>
        <v>Citrus Valley</v>
      </c>
      <c r="AI3" s="15">
        <f t="shared" ref="AI3:AI12" si="5">SUMIF(AH$3:AH$15,AH3,AG$3:AG$15)</f>
        <v>23</v>
      </c>
    </row>
    <row r="4" spans="1:36">
      <c r="A4" s="14" t="s">
        <v>40</v>
      </c>
      <c r="B4" s="14" t="s">
        <v>18</v>
      </c>
      <c r="C4" s="14" t="s">
        <v>546</v>
      </c>
      <c r="D4" s="14" t="s">
        <v>547</v>
      </c>
      <c r="E4" s="14" t="s">
        <v>548</v>
      </c>
      <c r="F4" s="14">
        <v>2</v>
      </c>
      <c r="G4" s="14">
        <v>3</v>
      </c>
      <c r="H4" s="14">
        <v>1</v>
      </c>
      <c r="I4" s="15">
        <f>SUM(F4:H4)</f>
        <v>6</v>
      </c>
      <c r="J4" s="17">
        <f>1/F4+1/G4+1/H4</f>
        <v>1.8333333333333333</v>
      </c>
      <c r="L4" s="14">
        <v>9</v>
      </c>
      <c r="M4" s="14">
        <v>9</v>
      </c>
      <c r="N4" s="14">
        <v>9</v>
      </c>
      <c r="O4" s="15">
        <f>SUM(L4:N4)</f>
        <v>27</v>
      </c>
      <c r="P4" s="17">
        <f>1/L4+1/M4+1/N4</f>
        <v>0.33333333333333331</v>
      </c>
      <c r="Q4" s="15">
        <f>SUM(L4:N4,F4:H4)</f>
        <v>33</v>
      </c>
      <c r="R4" s="17">
        <f>1/F4+1/G4+1/H4+1/L4+1/M4+1/N4</f>
        <v>2.1666666666666665</v>
      </c>
      <c r="S4" s="16" t="s">
        <v>603</v>
      </c>
      <c r="T4" s="14">
        <v>3</v>
      </c>
      <c r="U4" s="14">
        <v>1</v>
      </c>
      <c r="V4" s="14">
        <v>1</v>
      </c>
      <c r="W4" s="15">
        <f>SUM(T4:V4)</f>
        <v>5</v>
      </c>
      <c r="X4" s="15">
        <f>SUM(T4:V4,L4:N4)</f>
        <v>32</v>
      </c>
      <c r="Y4" s="17">
        <f>1/L4+1/M4+1/N4+1/T4+1/U4+1/V4</f>
        <v>2.6666666666666665</v>
      </c>
      <c r="Z4" s="15">
        <f>SUM(T4:V4,F4:H4)</f>
        <v>11</v>
      </c>
      <c r="AA4" s="17">
        <f>1/F4+1/G4+1/H4+1/T4+1/U4+1/V4</f>
        <v>4.1666666666666661</v>
      </c>
      <c r="AB4" s="16" t="s">
        <v>586</v>
      </c>
      <c r="AC4" s="15">
        <f t="shared" si="0"/>
        <v>1</v>
      </c>
      <c r="AD4" s="15">
        <f t="shared" si="1"/>
        <v>0</v>
      </c>
      <c r="AE4" s="15">
        <f t="shared" si="2"/>
        <v>1</v>
      </c>
      <c r="AF4" s="15">
        <f t="shared" ref="AF4:AF12" si="6">COUNTIF(AB4,"*1*")+COUNTIF(AB4,"*2*")+COUNTIF(AB4,"*3*")</f>
        <v>1</v>
      </c>
      <c r="AG4" s="15">
        <f t="shared" si="3"/>
        <v>16</v>
      </c>
      <c r="AH4" s="15" t="str">
        <f t="shared" si="4"/>
        <v>Yucaipa</v>
      </c>
      <c r="AI4" s="15">
        <f t="shared" si="5"/>
        <v>34</v>
      </c>
    </row>
    <row r="5" spans="1:36">
      <c r="A5" s="14" t="s">
        <v>40</v>
      </c>
      <c r="B5" s="14" t="s">
        <v>18</v>
      </c>
      <c r="C5" s="14" t="s">
        <v>549</v>
      </c>
      <c r="D5" s="14" t="s">
        <v>550</v>
      </c>
      <c r="E5" s="14" t="s">
        <v>551</v>
      </c>
      <c r="F5" s="14">
        <v>2</v>
      </c>
      <c r="G5" s="14">
        <v>2</v>
      </c>
      <c r="H5" s="14">
        <v>1</v>
      </c>
      <c r="I5" s="15">
        <f>SUM(F5:H5)</f>
        <v>5</v>
      </c>
      <c r="J5" s="17">
        <f>1/F5+1/G5+1/H5</f>
        <v>2</v>
      </c>
      <c r="L5" s="14">
        <v>9</v>
      </c>
      <c r="M5" s="14">
        <v>9</v>
      </c>
      <c r="N5" s="14">
        <v>9</v>
      </c>
      <c r="O5" s="15">
        <f>SUM(L5:N5)</f>
        <v>27</v>
      </c>
      <c r="P5" s="17">
        <f>1/L5+1/M5+1/N5</f>
        <v>0.33333333333333331</v>
      </c>
      <c r="Q5" s="15">
        <f>SUM(L5:N5,F5:H5)</f>
        <v>32</v>
      </c>
      <c r="R5" s="17">
        <f>1/F5+1/G5+1/H5+1/L5+1/M5+1/N5</f>
        <v>2.3333333333333335</v>
      </c>
      <c r="S5" s="16" t="s">
        <v>603</v>
      </c>
      <c r="T5" s="14">
        <v>2</v>
      </c>
      <c r="U5" s="14">
        <v>4</v>
      </c>
      <c r="V5" s="14">
        <v>4</v>
      </c>
      <c r="W5" s="15">
        <f>SUM(T5:V5)</f>
        <v>10</v>
      </c>
      <c r="X5" s="15">
        <f>SUM(T5:V5,L5:N5)</f>
        <v>37</v>
      </c>
      <c r="Y5" s="17">
        <f>1/L5+1/M5+1/N5+1/T5+1/U5+1/V5</f>
        <v>1.3333333333333333</v>
      </c>
      <c r="Z5" s="15">
        <f>SUM(T5:V5,F5:H5)</f>
        <v>15</v>
      </c>
      <c r="AA5" s="17">
        <f>1/F5+1/G5+1/H5+1/T5+1/U5+1/V5</f>
        <v>3</v>
      </c>
      <c r="AB5" s="16" t="s">
        <v>590</v>
      </c>
      <c r="AC5" s="15">
        <f t="shared" si="0"/>
        <v>1</v>
      </c>
      <c r="AD5" s="15">
        <f t="shared" si="1"/>
        <v>0</v>
      </c>
      <c r="AE5" s="15">
        <f t="shared" si="2"/>
        <v>1</v>
      </c>
      <c r="AF5" s="15">
        <f t="shared" si="6"/>
        <v>1</v>
      </c>
      <c r="AG5" s="15">
        <f t="shared" si="3"/>
        <v>14</v>
      </c>
      <c r="AH5" s="15" t="str">
        <f t="shared" si="4"/>
        <v>Yucaipa</v>
      </c>
      <c r="AI5" s="15">
        <f t="shared" si="5"/>
        <v>34</v>
      </c>
    </row>
    <row r="6" spans="1:36">
      <c r="A6" s="14" t="s">
        <v>40</v>
      </c>
      <c r="B6" s="14" t="s">
        <v>10</v>
      </c>
      <c r="C6" s="14" t="s">
        <v>300</v>
      </c>
      <c r="D6" s="14" t="s">
        <v>298</v>
      </c>
      <c r="E6" s="14" t="s">
        <v>301</v>
      </c>
      <c r="F6" s="14">
        <v>1</v>
      </c>
      <c r="G6" s="14">
        <v>1</v>
      </c>
      <c r="H6" s="14">
        <v>3</v>
      </c>
      <c r="I6" s="15">
        <f>SUM(F6:H6)</f>
        <v>5</v>
      </c>
      <c r="J6" s="17">
        <f>1/F6+1/G6+1/H6</f>
        <v>2.3333333333333335</v>
      </c>
      <c r="L6" s="14">
        <v>9</v>
      </c>
      <c r="M6" s="14">
        <v>9</v>
      </c>
      <c r="N6" s="14">
        <v>9</v>
      </c>
      <c r="O6" s="15">
        <f>SUM(L6:N6)</f>
        <v>27</v>
      </c>
      <c r="P6" s="17">
        <f>1/L6+1/M6+1/N6</f>
        <v>0.33333333333333331</v>
      </c>
      <c r="Q6" s="15">
        <f>SUM(L6:N6,F6:H6)</f>
        <v>32</v>
      </c>
      <c r="R6" s="17">
        <f>1/F6+1/G6+1/H6+1/L6+1/M6+1/N6</f>
        <v>2.666666666666667</v>
      </c>
      <c r="S6" s="16" t="s">
        <v>603</v>
      </c>
      <c r="T6" s="14">
        <v>4</v>
      </c>
      <c r="U6" s="14">
        <v>2</v>
      </c>
      <c r="V6" s="14">
        <v>3</v>
      </c>
      <c r="W6" s="15">
        <f>SUM(T6:V6)</f>
        <v>9</v>
      </c>
      <c r="X6" s="15">
        <f>SUM(T6:V6,L6:N6)</f>
        <v>36</v>
      </c>
      <c r="Y6" s="17">
        <f>1/L6+1/M6+1/N6+1/T6+1/U6+1/V6</f>
        <v>1.4166666666666665</v>
      </c>
      <c r="Z6" s="15">
        <f>SUM(T6:V6,F6:H6)</f>
        <v>14</v>
      </c>
      <c r="AA6" s="17">
        <f>1/F6+1/G6+1/H6+1/T6+1/U6+1/V6</f>
        <v>3.416666666666667</v>
      </c>
      <c r="AB6" s="16" t="s">
        <v>592</v>
      </c>
      <c r="AC6" s="15">
        <f t="shared" si="0"/>
        <v>2</v>
      </c>
      <c r="AD6" s="15">
        <f t="shared" si="1"/>
        <v>0</v>
      </c>
      <c r="AE6" s="15">
        <f t="shared" si="2"/>
        <v>1</v>
      </c>
      <c r="AF6" s="15">
        <f t="shared" si="6"/>
        <v>0</v>
      </c>
      <c r="AG6" s="15">
        <f t="shared" si="3"/>
        <v>8</v>
      </c>
      <c r="AH6" s="15" t="str">
        <f t="shared" si="4"/>
        <v>Claremont</v>
      </c>
      <c r="AI6" s="15">
        <f t="shared" si="5"/>
        <v>10</v>
      </c>
    </row>
    <row r="7" spans="1:36">
      <c r="A7" s="14" t="s">
        <v>40</v>
      </c>
      <c r="B7" s="14" t="s">
        <v>18</v>
      </c>
      <c r="C7" s="14" t="s">
        <v>538</v>
      </c>
      <c r="D7" s="14" t="s">
        <v>539</v>
      </c>
      <c r="E7" s="14" t="s">
        <v>540</v>
      </c>
      <c r="F7" s="14">
        <v>3</v>
      </c>
      <c r="G7" s="14">
        <v>2</v>
      </c>
      <c r="H7" s="14">
        <v>2</v>
      </c>
      <c r="I7" s="15">
        <f>SUM(F7:H7)</f>
        <v>7</v>
      </c>
      <c r="J7" s="17">
        <f>1/F7+1/G7+1/H7</f>
        <v>1.3333333333333333</v>
      </c>
      <c r="L7" s="14">
        <v>9</v>
      </c>
      <c r="M7" s="14">
        <v>9</v>
      </c>
      <c r="N7" s="14">
        <v>9</v>
      </c>
      <c r="O7" s="15">
        <f>SUM(L7:N7)</f>
        <v>27</v>
      </c>
      <c r="P7" s="17">
        <f>1/L7+1/M7+1/N7</f>
        <v>0.33333333333333331</v>
      </c>
      <c r="Q7" s="15">
        <f>SUM(L7:N7,F7:H7)</f>
        <v>34</v>
      </c>
      <c r="R7" s="17">
        <f>1/F7+1/G7+1/H7+1/L7+1/M7+1/N7</f>
        <v>1.6666666666666667</v>
      </c>
      <c r="S7" s="16" t="s">
        <v>603</v>
      </c>
      <c r="T7" s="14">
        <v>5</v>
      </c>
      <c r="U7" s="14">
        <v>5</v>
      </c>
      <c r="V7" s="14">
        <v>5</v>
      </c>
      <c r="W7" s="15">
        <f>SUM(T7:V7)</f>
        <v>15</v>
      </c>
      <c r="X7" s="15">
        <f>SUM(T7:V7,L7:N7)</f>
        <v>42</v>
      </c>
      <c r="Y7" s="17">
        <f>1/L7+1/M7+1/N7+1/T7+1/U7+1/V7</f>
        <v>0.93333333333333335</v>
      </c>
      <c r="Z7" s="15">
        <f>SUM(T7:V7,F7:H7)</f>
        <v>22</v>
      </c>
      <c r="AA7" s="17">
        <f>1/F7+1/G7+1/H7+1/T7+1/U7+1/V7</f>
        <v>1.9333333333333331</v>
      </c>
      <c r="AB7" s="16" t="s">
        <v>614</v>
      </c>
      <c r="AC7" s="15">
        <f t="shared" si="0"/>
        <v>0</v>
      </c>
      <c r="AD7" s="15">
        <f t="shared" si="1"/>
        <v>0</v>
      </c>
      <c r="AE7" s="15">
        <f t="shared" si="2"/>
        <v>1</v>
      </c>
      <c r="AF7" s="15">
        <f t="shared" si="6"/>
        <v>0</v>
      </c>
      <c r="AG7" s="15">
        <f t="shared" si="3"/>
        <v>4</v>
      </c>
      <c r="AH7" s="15" t="str">
        <f t="shared" si="4"/>
        <v>Yucaipa</v>
      </c>
      <c r="AI7" s="15">
        <f t="shared" si="5"/>
        <v>34</v>
      </c>
    </row>
    <row r="8" spans="1:36">
      <c r="A8" s="14" t="s">
        <v>40</v>
      </c>
      <c r="B8" s="14" t="s">
        <v>10</v>
      </c>
      <c r="C8" s="14" t="s">
        <v>270</v>
      </c>
      <c r="D8" s="14" t="s">
        <v>271</v>
      </c>
      <c r="E8" s="14" t="s">
        <v>272</v>
      </c>
      <c r="F8" s="14">
        <v>1</v>
      </c>
      <c r="G8" s="14">
        <v>4</v>
      </c>
      <c r="H8" s="14">
        <v>3</v>
      </c>
      <c r="I8" s="15">
        <f>SUM(F8:H8)</f>
        <v>8</v>
      </c>
      <c r="J8" s="17">
        <f>1/F8+1/G8+1/H8</f>
        <v>1.5833333333333333</v>
      </c>
      <c r="L8" s="14">
        <v>9</v>
      </c>
      <c r="M8" s="14">
        <v>9</v>
      </c>
      <c r="N8" s="14">
        <v>9</v>
      </c>
      <c r="O8" s="15">
        <f>SUM(L8:N8)</f>
        <v>27</v>
      </c>
      <c r="P8" s="17">
        <f>1/L8+1/M8+1/N8</f>
        <v>0.33333333333333331</v>
      </c>
      <c r="Q8" s="15">
        <f>SUM(L8:N8,F8:H8)</f>
        <v>35</v>
      </c>
      <c r="R8" s="17">
        <f>1/F8+1/G8+1/H8+1/L8+1/M8+1/N8</f>
        <v>1.9166666666666667</v>
      </c>
      <c r="T8" s="14">
        <v>9</v>
      </c>
      <c r="U8" s="14">
        <v>9</v>
      </c>
      <c r="V8" s="14">
        <v>9</v>
      </c>
      <c r="W8" s="15">
        <f>SUM(T8:V8)</f>
        <v>27</v>
      </c>
      <c r="X8" s="15">
        <f>SUM(T8:V8,L8:N8)</f>
        <v>54</v>
      </c>
      <c r="Y8" s="17">
        <f>1/L8+1/M8+1/N8+1/T8+1/U8+1/V8</f>
        <v>0.66666666666666674</v>
      </c>
      <c r="Z8" s="15">
        <f>SUM(T8:V8,F8:H8)</f>
        <v>35</v>
      </c>
      <c r="AA8" s="17">
        <f>1/F8+1/G8+1/H8+1/T8+1/U8+1/V8</f>
        <v>1.9166666666666667</v>
      </c>
      <c r="AC8" s="15">
        <f t="shared" si="0"/>
        <v>1</v>
      </c>
      <c r="AD8" s="15">
        <f t="shared" si="1"/>
        <v>0</v>
      </c>
      <c r="AE8" s="15">
        <f t="shared" si="2"/>
        <v>0</v>
      </c>
      <c r="AF8" s="15">
        <f t="shared" si="6"/>
        <v>0</v>
      </c>
      <c r="AG8" s="15">
        <f t="shared" si="3"/>
        <v>2</v>
      </c>
      <c r="AH8" s="15" t="str">
        <f t="shared" si="4"/>
        <v>Claremont</v>
      </c>
      <c r="AI8" s="15">
        <f t="shared" si="5"/>
        <v>10</v>
      </c>
    </row>
    <row r="9" spans="1:36">
      <c r="A9" s="14" t="s">
        <v>40</v>
      </c>
      <c r="B9" s="14" t="s">
        <v>18</v>
      </c>
      <c r="C9" s="14" t="s">
        <v>525</v>
      </c>
      <c r="D9" s="14" t="s">
        <v>526</v>
      </c>
      <c r="E9" s="14" t="s">
        <v>487</v>
      </c>
      <c r="F9" s="14">
        <v>3</v>
      </c>
      <c r="G9" s="14">
        <v>3</v>
      </c>
      <c r="H9" s="14">
        <v>4</v>
      </c>
      <c r="I9" s="15">
        <f>SUM(F9:H9)</f>
        <v>10</v>
      </c>
      <c r="J9" s="17">
        <f>1/F9+1/G9+1/H9</f>
        <v>0.91666666666666663</v>
      </c>
      <c r="L9" s="14">
        <v>9</v>
      </c>
      <c r="M9" s="14">
        <v>9</v>
      </c>
      <c r="N9" s="14">
        <v>9</v>
      </c>
      <c r="O9" s="15">
        <f>SUM(L9:N9)</f>
        <v>27</v>
      </c>
      <c r="P9" s="17">
        <f>1/L9+1/M9+1/N9</f>
        <v>0.33333333333333331</v>
      </c>
      <c r="Q9" s="15">
        <f>SUM(L9:N9,F9:H9)</f>
        <v>37</v>
      </c>
      <c r="R9" s="17">
        <f>1/F9+1/G9+1/H9+1/L9+1/M9+1/N9</f>
        <v>1.25</v>
      </c>
      <c r="T9" s="14">
        <v>9</v>
      </c>
      <c r="U9" s="14">
        <v>9</v>
      </c>
      <c r="V9" s="14">
        <v>9</v>
      </c>
      <c r="W9" s="15">
        <f>SUM(T9:V9)</f>
        <v>27</v>
      </c>
      <c r="X9" s="15">
        <f>SUM(T9:V9,L9:N9)</f>
        <v>54</v>
      </c>
      <c r="Y9" s="17">
        <f>1/L9+1/M9+1/N9+1/T9+1/U9+1/V9</f>
        <v>0.66666666666666674</v>
      </c>
      <c r="Z9" s="15">
        <f>SUM(T9:V9,F9:H9)</f>
        <v>37</v>
      </c>
      <c r="AA9" s="17">
        <f>1/F9+1/G9+1/H9+1/T9+1/U9+1/V9</f>
        <v>1.25</v>
      </c>
      <c r="AC9" s="15">
        <f t="shared" si="0"/>
        <v>0</v>
      </c>
      <c r="AD9" s="15">
        <f t="shared" si="1"/>
        <v>0</v>
      </c>
      <c r="AE9" s="15">
        <f t="shared" si="2"/>
        <v>0</v>
      </c>
      <c r="AF9" s="15">
        <f t="shared" si="6"/>
        <v>0</v>
      </c>
      <c r="AG9" s="15">
        <f t="shared" si="3"/>
        <v>0</v>
      </c>
      <c r="AH9" s="15" t="str">
        <f t="shared" si="4"/>
        <v>Yucaipa</v>
      </c>
      <c r="AI9" s="15">
        <f t="shared" si="5"/>
        <v>34</v>
      </c>
    </row>
    <row r="10" spans="1:36">
      <c r="A10" s="14" t="s">
        <v>40</v>
      </c>
      <c r="B10" s="14" t="s">
        <v>26</v>
      </c>
      <c r="C10" s="14" t="s">
        <v>229</v>
      </c>
      <c r="D10" s="14" t="s">
        <v>230</v>
      </c>
      <c r="E10" s="14" t="s">
        <v>231</v>
      </c>
      <c r="F10" s="14">
        <v>9</v>
      </c>
      <c r="G10" s="14">
        <v>9</v>
      </c>
      <c r="H10" s="14">
        <v>9</v>
      </c>
      <c r="I10" s="15">
        <f>SUM(F10:H10)</f>
        <v>27</v>
      </c>
      <c r="J10" s="17">
        <f>1/F10+1/G10+1/H10</f>
        <v>0.33333333333333331</v>
      </c>
      <c r="L10" s="14">
        <v>9</v>
      </c>
      <c r="M10" s="14">
        <v>9</v>
      </c>
      <c r="N10" s="14">
        <v>9</v>
      </c>
      <c r="O10" s="15">
        <f>SUM(L10:N10)</f>
        <v>27</v>
      </c>
      <c r="P10" s="17">
        <f>1/L10+1/M10+1/N10</f>
        <v>0.33333333333333331</v>
      </c>
      <c r="Q10" s="15">
        <f>SUM(L10:N10,F10:H10)</f>
        <v>54</v>
      </c>
      <c r="R10" s="17">
        <f>1/F10+1/G10+1/H10+1/L10+1/M10+1/N10</f>
        <v>0.66666666666666674</v>
      </c>
      <c r="T10" s="14">
        <v>9</v>
      </c>
      <c r="U10" s="14">
        <v>9</v>
      </c>
      <c r="V10" s="14">
        <v>9</v>
      </c>
      <c r="W10" s="15">
        <f>SUM(T10:V10)</f>
        <v>27</v>
      </c>
      <c r="X10" s="15">
        <f>SUM(T10:V10,L10:N10)</f>
        <v>54</v>
      </c>
      <c r="Y10" s="17">
        <f>1/L10+1/M10+1/N10+1/T10+1/U10+1/V10</f>
        <v>0.66666666666666674</v>
      </c>
      <c r="Z10" s="15">
        <f>SUM(T10:V10,F10:H10)</f>
        <v>54</v>
      </c>
      <c r="AA10" s="17">
        <f>1/F10+1/G10+1/H10+1/T10+1/U10+1/V10</f>
        <v>0.66666666666666674</v>
      </c>
      <c r="AC10" s="15">
        <f t="shared" si="0"/>
        <v>0</v>
      </c>
      <c r="AD10" s="15">
        <f t="shared" si="1"/>
        <v>0</v>
      </c>
      <c r="AE10" s="15">
        <f t="shared" si="2"/>
        <v>0</v>
      </c>
      <c r="AF10" s="15">
        <f t="shared" si="6"/>
        <v>0</v>
      </c>
      <c r="AG10" s="15">
        <f t="shared" si="3"/>
        <v>0</v>
      </c>
      <c r="AH10" s="15" t="str">
        <f t="shared" si="4"/>
        <v>Citrus Valley</v>
      </c>
      <c r="AI10" s="15">
        <f t="shared" si="5"/>
        <v>23</v>
      </c>
    </row>
    <row r="11" spans="1:36">
      <c r="A11" s="14" t="s">
        <v>40</v>
      </c>
      <c r="B11" s="14" t="s">
        <v>10</v>
      </c>
      <c r="C11" s="14" t="s">
        <v>297</v>
      </c>
      <c r="D11" s="14" t="s">
        <v>298</v>
      </c>
      <c r="E11" s="14" t="s">
        <v>299</v>
      </c>
      <c r="F11" s="14">
        <v>9</v>
      </c>
      <c r="G11" s="14">
        <v>9</v>
      </c>
      <c r="H11" s="14">
        <v>9</v>
      </c>
      <c r="I11" s="15">
        <f>SUM(F11:H11)</f>
        <v>27</v>
      </c>
      <c r="J11" s="17">
        <f>1/F11+1/G11+1/H11</f>
        <v>0.33333333333333331</v>
      </c>
      <c r="L11" s="14">
        <v>9</v>
      </c>
      <c r="M11" s="14">
        <v>9</v>
      </c>
      <c r="N11" s="14">
        <v>9</v>
      </c>
      <c r="O11" s="15">
        <f>SUM(L11:N11)</f>
        <v>27</v>
      </c>
      <c r="P11" s="17">
        <f>1/L11+1/M11+1/N11</f>
        <v>0.33333333333333331</v>
      </c>
      <c r="Q11" s="15">
        <f>SUM(L11:N11,F11:H11)</f>
        <v>54</v>
      </c>
      <c r="R11" s="17">
        <f>1/F11+1/G11+1/H11+1/L11+1/M11+1/N11</f>
        <v>0.66666666666666674</v>
      </c>
      <c r="T11" s="14">
        <v>9</v>
      </c>
      <c r="U11" s="14">
        <v>9</v>
      </c>
      <c r="V11" s="14">
        <v>9</v>
      </c>
      <c r="W11" s="15">
        <f>SUM(T11:V11)</f>
        <v>27</v>
      </c>
      <c r="X11" s="15">
        <f>SUM(T11:V11,L11:N11)</f>
        <v>54</v>
      </c>
      <c r="Y11" s="17">
        <f>1/L11+1/M11+1/N11+1/T11+1/U11+1/V11</f>
        <v>0.66666666666666674</v>
      </c>
      <c r="Z11" s="15">
        <f>SUM(T11:V11,F11:H11)</f>
        <v>54</v>
      </c>
      <c r="AA11" s="17">
        <f>1/F11+1/G11+1/H11+1/T11+1/U11+1/V11</f>
        <v>0.66666666666666674</v>
      </c>
      <c r="AC11" s="15">
        <f t="shared" si="0"/>
        <v>0</v>
      </c>
      <c r="AD11" s="15">
        <f t="shared" si="1"/>
        <v>0</v>
      </c>
      <c r="AE11" s="15">
        <f t="shared" si="2"/>
        <v>0</v>
      </c>
      <c r="AF11" s="15">
        <f t="shared" si="6"/>
        <v>0</v>
      </c>
      <c r="AG11" s="15">
        <f t="shared" si="3"/>
        <v>0</v>
      </c>
      <c r="AH11" s="15" t="str">
        <f t="shared" si="4"/>
        <v>Claremont</v>
      </c>
      <c r="AI11" s="15">
        <f t="shared" si="5"/>
        <v>10</v>
      </c>
    </row>
    <row r="12" spans="1:36">
      <c r="A12" s="14" t="s">
        <v>40</v>
      </c>
      <c r="B12" s="14" t="s">
        <v>18</v>
      </c>
      <c r="C12" s="14" t="s">
        <v>544</v>
      </c>
      <c r="D12" s="14" t="s">
        <v>417</v>
      </c>
      <c r="E12" s="14" t="s">
        <v>545</v>
      </c>
      <c r="F12" s="14">
        <v>9</v>
      </c>
      <c r="G12" s="14">
        <v>9</v>
      </c>
      <c r="H12" s="14">
        <v>9</v>
      </c>
      <c r="I12" s="15">
        <f>SUM(F12:H12)</f>
        <v>27</v>
      </c>
      <c r="J12" s="17">
        <f>1/F12+1/G12+1/H12</f>
        <v>0.33333333333333331</v>
      </c>
      <c r="L12" s="14">
        <v>9</v>
      </c>
      <c r="M12" s="14">
        <v>9</v>
      </c>
      <c r="N12" s="14">
        <v>9</v>
      </c>
      <c r="O12" s="15">
        <f>SUM(L12:N12)</f>
        <v>27</v>
      </c>
      <c r="P12" s="17">
        <f>1/L12+1/M12+1/N12</f>
        <v>0.33333333333333331</v>
      </c>
      <c r="Q12" s="15">
        <f>SUM(L12:N12,F12:H12)</f>
        <v>54</v>
      </c>
      <c r="R12" s="17">
        <f>1/F12+1/G12+1/H12+1/L12+1/M12+1/N12</f>
        <v>0.66666666666666674</v>
      </c>
      <c r="T12" s="14">
        <v>9</v>
      </c>
      <c r="U12" s="14">
        <v>9</v>
      </c>
      <c r="V12" s="14">
        <v>9</v>
      </c>
      <c r="W12" s="15">
        <f>SUM(T12:V12)</f>
        <v>27</v>
      </c>
      <c r="X12" s="15">
        <f>SUM(T12:V12,L12:N12)</f>
        <v>54</v>
      </c>
      <c r="Y12" s="17">
        <f>1/L12+1/M12+1/N12+1/T12+1/U12+1/V12</f>
        <v>0.66666666666666674</v>
      </c>
      <c r="Z12" s="15">
        <f>SUM(T12:V12,F12:H12)</f>
        <v>54</v>
      </c>
      <c r="AA12" s="17">
        <f>1/F12+1/G12+1/H12+1/T12+1/U12+1/V12</f>
        <v>0.66666666666666674</v>
      </c>
      <c r="AC12" s="15">
        <f t="shared" si="0"/>
        <v>0</v>
      </c>
      <c r="AD12" s="15">
        <f t="shared" si="1"/>
        <v>0</v>
      </c>
      <c r="AE12" s="15">
        <f t="shared" si="2"/>
        <v>0</v>
      </c>
      <c r="AF12" s="15">
        <f t="shared" si="6"/>
        <v>0</v>
      </c>
      <c r="AG12" s="15">
        <f t="shared" si="3"/>
        <v>0</v>
      </c>
      <c r="AH12" s="15" t="str">
        <f t="shared" si="4"/>
        <v>Yucaipa</v>
      </c>
      <c r="AI12" s="15">
        <f t="shared" si="5"/>
        <v>34</v>
      </c>
    </row>
    <row r="13" spans="1:36">
      <c r="J13" s="17"/>
      <c r="P13" s="17"/>
      <c r="R13" s="17"/>
      <c r="Y13" s="17"/>
      <c r="AA13" s="17"/>
      <c r="AH13" s="15"/>
      <c r="AI13" s="15"/>
    </row>
    <row r="14" spans="1:36">
      <c r="J14" s="17"/>
      <c r="P14" s="17"/>
      <c r="R14" s="17"/>
      <c r="Y14" s="17"/>
      <c r="AA14" s="17"/>
      <c r="AH14" s="15"/>
      <c r="AI14" s="15"/>
    </row>
    <row r="15" spans="1:36">
      <c r="J15" s="17"/>
      <c r="P15" s="17"/>
      <c r="R15" s="17"/>
      <c r="Y15" s="17"/>
      <c r="AA15" s="17"/>
      <c r="AH15" s="15"/>
      <c r="AI15" s="15"/>
    </row>
  </sheetData>
  <sheetProtection formatColumns="0" formatRows="0" insertColumns="0" insertRows="0" sort="0" autoFilter="0"/>
  <sortState ref="A5:AB6">
    <sortCondition descending="1" ref="D5"/>
  </sortState>
  <mergeCells count="1">
    <mergeCell ref="A1:AJ1"/>
  </mergeCells>
  <conditionalFormatting sqref="T3:V65516 F3:H65516 L3:N65516">
    <cfRule type="cellIs" dxfId="74" priority="3" stopIfTrue="1" operator="equal">
      <formula>9</formula>
    </cfRule>
  </conditionalFormatting>
  <conditionalFormatting sqref="A3:IV65516">
    <cfRule type="expression" dxfId="73" priority="1" stopIfTrue="1">
      <formula>$S3&lt;&gt;0</formula>
    </cfRule>
    <cfRule type="expression" dxfId="72" priority="2" stopIfTrue="1">
      <formula>$K3&lt;&gt;0</formula>
    </cfRule>
  </conditionalFormatting>
  <dataValidations count="1">
    <dataValidation type="whole" showErrorMessage="1" errorTitle="WTF!?" error="PHAILURE!_x000a__x000a_You have to enter a number between 1 and 9." sqref="L3:N15 F3:H15 T3:V15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J41"/>
  <sheetViews>
    <sheetView tabSelected="1" zoomScaleNormal="100" workbookViewId="0">
      <selection activeCell="I47" sqref="I47"/>
    </sheetView>
  </sheetViews>
  <sheetFormatPr defaultRowHeight="9"/>
  <cols>
    <col min="1" max="1" width="7.7109375" style="14" bestFit="1" customWidth="1"/>
    <col min="2" max="2" width="14.140625" style="14" customWidth="1"/>
    <col min="3" max="3" width="5.7109375" style="14" bestFit="1" customWidth="1"/>
    <col min="4" max="5" width="7.5703125" style="14" bestFit="1" customWidth="1"/>
    <col min="6" max="6" width="2.5703125" style="14" bestFit="1" customWidth="1"/>
    <col min="7" max="8" width="2.85546875" style="14" bestFit="1" customWidth="1"/>
    <col min="9" max="9" width="5" style="15" bestFit="1" customWidth="1"/>
    <col min="10" max="10" width="5.7109375" style="15" bestFit="1" customWidth="1"/>
    <col min="11" max="11" width="5" style="16" hidden="1" customWidth="1"/>
    <col min="12" max="12" width="2.42578125" style="14" hidden="1" customWidth="1"/>
    <col min="13" max="14" width="2.7109375" style="14" hidden="1" customWidth="1"/>
    <col min="15" max="15" width="4.7109375" style="15" hidden="1" customWidth="1"/>
    <col min="16" max="16" width="5.7109375" style="15" hidden="1" customWidth="1"/>
    <col min="17" max="17" width="4.7109375" style="15" hidden="1" customWidth="1"/>
    <col min="18" max="18" width="5.5703125" style="15" hidden="1" customWidth="1"/>
    <col min="19" max="19" width="4.42578125" style="16" bestFit="1" customWidth="1"/>
    <col min="20" max="20" width="2.42578125" style="14" bestFit="1" customWidth="1"/>
    <col min="21" max="22" width="2.7109375" style="14" bestFit="1" customWidth="1"/>
    <col min="23" max="23" width="4.7109375" style="15" bestFit="1" customWidth="1"/>
    <col min="24" max="24" width="4.7109375" style="15" hidden="1" customWidth="1"/>
    <col min="25" max="25" width="4.85546875" style="15" hidden="1" customWidth="1"/>
    <col min="26" max="26" width="5.5703125" style="15" bestFit="1" customWidth="1"/>
    <col min="27" max="27" width="5.85546875" style="15" bestFit="1" customWidth="1"/>
    <col min="28" max="28" width="4.85546875" style="16" bestFit="1" customWidth="1"/>
    <col min="29" max="29" width="5" style="15" hidden="1" customWidth="1"/>
    <col min="30" max="30" width="4.5703125" style="15" hidden="1" customWidth="1"/>
    <col min="31" max="31" width="4.7109375" style="15" hidden="1" customWidth="1"/>
    <col min="32" max="32" width="5.28515625" style="15" hidden="1" customWidth="1"/>
    <col min="33" max="33" width="5.7109375" style="15" hidden="1" customWidth="1"/>
    <col min="34" max="34" width="13.42578125" style="14" hidden="1" customWidth="1"/>
    <col min="35" max="35" width="5.7109375" style="14" hidden="1" customWidth="1"/>
    <col min="36" max="16384" width="9.140625" style="14"/>
  </cols>
  <sheetData>
    <row r="1" spans="1:36" ht="26.25">
      <c r="A1" s="25" t="s">
        <v>619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30"/>
    </row>
    <row r="2" spans="1:36" s="19" customFormat="1" ht="27" customHeight="1">
      <c r="A2" s="18" t="s">
        <v>191</v>
      </c>
      <c r="B2" s="18" t="s">
        <v>187</v>
      </c>
      <c r="C2" s="18" t="s">
        <v>627</v>
      </c>
      <c r="D2" s="18" t="s">
        <v>562</v>
      </c>
      <c r="E2" s="18" t="s">
        <v>563</v>
      </c>
      <c r="F2" s="18" t="s">
        <v>389</v>
      </c>
      <c r="G2" s="18" t="s">
        <v>427</v>
      </c>
      <c r="H2" s="18" t="s">
        <v>407</v>
      </c>
      <c r="I2" s="18" t="s">
        <v>566</v>
      </c>
      <c r="J2" s="18" t="s">
        <v>567</v>
      </c>
      <c r="K2" s="21" t="s">
        <v>568</v>
      </c>
      <c r="L2" s="18" t="s">
        <v>314</v>
      </c>
      <c r="M2" s="18" t="s">
        <v>347</v>
      </c>
      <c r="N2" s="18" t="s">
        <v>308</v>
      </c>
      <c r="O2" s="18" t="s">
        <v>569</v>
      </c>
      <c r="P2" s="18" t="s">
        <v>570</v>
      </c>
      <c r="Q2" s="18" t="s">
        <v>571</v>
      </c>
      <c r="R2" s="18" t="s">
        <v>572</v>
      </c>
      <c r="S2" s="21" t="s">
        <v>573</v>
      </c>
      <c r="T2" s="18" t="s">
        <v>460</v>
      </c>
      <c r="U2" s="18" t="s">
        <v>463</v>
      </c>
      <c r="V2" s="18" t="s">
        <v>457</v>
      </c>
      <c r="W2" s="18" t="s">
        <v>574</v>
      </c>
      <c r="X2" s="18" t="s">
        <v>575</v>
      </c>
      <c r="Y2" s="18" t="s">
        <v>576</v>
      </c>
      <c r="Z2" s="18" t="s">
        <v>577</v>
      </c>
      <c r="AA2" s="18" t="s">
        <v>578</v>
      </c>
      <c r="AB2" s="21" t="s">
        <v>579</v>
      </c>
      <c r="AC2" s="18" t="s">
        <v>580</v>
      </c>
      <c r="AD2" s="18" t="s">
        <v>581</v>
      </c>
      <c r="AE2" s="18" t="s">
        <v>573</v>
      </c>
      <c r="AF2" s="18" t="s">
        <v>582</v>
      </c>
      <c r="AG2" s="18" t="s">
        <v>583</v>
      </c>
      <c r="AH2" s="20" t="s">
        <v>187</v>
      </c>
      <c r="AI2" s="20" t="s">
        <v>584</v>
      </c>
    </row>
    <row r="3" spans="1:36">
      <c r="A3" s="14" t="s">
        <v>601</v>
      </c>
      <c r="B3" s="14" t="s">
        <v>621</v>
      </c>
      <c r="C3" s="14" t="s">
        <v>603</v>
      </c>
      <c r="D3" s="14" t="s">
        <v>259</v>
      </c>
      <c r="E3" s="14" t="s">
        <v>495</v>
      </c>
      <c r="F3" s="14">
        <v>2</v>
      </c>
      <c r="G3" s="14">
        <v>1</v>
      </c>
      <c r="H3" s="14">
        <v>5</v>
      </c>
      <c r="I3" s="15">
        <f>SUM(F3:H3)</f>
        <v>8</v>
      </c>
      <c r="J3" s="17">
        <f>1/F3+1/G3+1/H3</f>
        <v>1.7</v>
      </c>
      <c r="L3" s="14">
        <v>9</v>
      </c>
      <c r="M3" s="14">
        <v>9</v>
      </c>
      <c r="N3" s="14">
        <v>9</v>
      </c>
      <c r="O3" s="15">
        <f>SUM(L3:N3)</f>
        <v>27</v>
      </c>
      <c r="P3" s="17">
        <f>1/L3+1/M3+1/N3</f>
        <v>0.33333333333333331</v>
      </c>
      <c r="Q3" s="15">
        <f>SUM(L3:N3,F3:H3)</f>
        <v>35</v>
      </c>
      <c r="R3" s="17">
        <f>1/F3+1/G3+1/H3+1/L3+1/M3+1/N3</f>
        <v>2.0333333333333332</v>
      </c>
      <c r="S3" s="16" t="s">
        <v>603</v>
      </c>
      <c r="T3" s="14">
        <v>1</v>
      </c>
      <c r="U3" s="14">
        <v>4</v>
      </c>
      <c r="V3" s="14">
        <v>1</v>
      </c>
      <c r="W3" s="15">
        <f>SUM(T3:V3)</f>
        <v>6</v>
      </c>
      <c r="X3" s="15">
        <f>SUM(T3:V3,L3:N3)</f>
        <v>33</v>
      </c>
      <c r="Y3" s="17">
        <f>1/L3+1/M3+1/N3+1/T3+1/U3+1/V3</f>
        <v>2.583333333333333</v>
      </c>
      <c r="Z3" s="15">
        <f>SUM(T3:V3,F3:H3)</f>
        <v>14</v>
      </c>
      <c r="AA3" s="17">
        <f>1/F3+1/G3+1/H3+1/T3+1/U3+1/V3</f>
        <v>3.95</v>
      </c>
      <c r="AB3" s="16" t="s">
        <v>588</v>
      </c>
      <c r="AC3" s="15">
        <f t="shared" ref="AC3:AC34" si="0">COUNTIF(F3:H3,"=1")</f>
        <v>1</v>
      </c>
      <c r="AD3" s="15">
        <f t="shared" ref="AD3:AD34" si="1">COUNTIF(K3,"*")</f>
        <v>0</v>
      </c>
      <c r="AE3" s="15">
        <f t="shared" ref="AE3:AE34" si="2">COUNTIF(S3,"*")</f>
        <v>1</v>
      </c>
      <c r="AF3" s="15">
        <f t="shared" ref="AF3:AF21" si="3">COUNTIF(AB3,"*1*")+COUNTIF(AB3,"*2*")+COUNTIF(AB3,"*3*")</f>
        <v>1</v>
      </c>
      <c r="AG3" s="15">
        <f t="shared" ref="AG3:AG34" si="4">(2*COUNTIF(F3:H3,"=1"))+(2*COUNTIF(K3,"*"))+(4*COUNTIF(S3,"*"))+(8*COUNTIF(AB3,"*3*"))+(10*COUNTIF(AB3,"*2*"))+(15*COUNTIF(AB3,"*1*"))</f>
        <v>21</v>
      </c>
      <c r="AH3" s="15" t="str">
        <f t="shared" ref="AH3:AH34" si="5">B3</f>
        <v xml:space="preserve">Vista Murrieta </v>
      </c>
      <c r="AI3" s="15">
        <f t="shared" ref="AI3:AI34" si="6">SUMIF(AH$3:AH$24,AH3,AG$3:AG$24)</f>
        <v>39</v>
      </c>
    </row>
    <row r="4" spans="1:36">
      <c r="A4" s="14" t="s">
        <v>601</v>
      </c>
      <c r="B4" s="14" t="s">
        <v>625</v>
      </c>
      <c r="C4" s="14" t="s">
        <v>603</v>
      </c>
      <c r="D4" s="14" t="s">
        <v>609</v>
      </c>
      <c r="E4" s="14" t="s">
        <v>386</v>
      </c>
      <c r="F4" s="14">
        <v>1</v>
      </c>
      <c r="G4" s="14">
        <v>2</v>
      </c>
      <c r="H4" s="14">
        <v>7</v>
      </c>
      <c r="I4" s="15">
        <f>SUM(F4:H4)</f>
        <v>10</v>
      </c>
      <c r="J4" s="17">
        <f>1/F4+1/G4+1/H4</f>
        <v>1.6428571428571428</v>
      </c>
      <c r="L4" s="14">
        <v>9</v>
      </c>
      <c r="M4" s="14">
        <v>9</v>
      </c>
      <c r="N4" s="14">
        <v>9</v>
      </c>
      <c r="O4" s="15">
        <f>SUM(L4:N4)</f>
        <v>27</v>
      </c>
      <c r="P4" s="17">
        <f>1/L4+1/M4+1/N4</f>
        <v>0.33333333333333331</v>
      </c>
      <c r="Q4" s="15">
        <f>SUM(L4:N4,F4:H4)</f>
        <v>37</v>
      </c>
      <c r="R4" s="17">
        <f>1/F4+1/G4+1/H4+1/L4+1/M4+1/N4</f>
        <v>1.9761904761904763</v>
      </c>
      <c r="S4" s="16" t="s">
        <v>603</v>
      </c>
      <c r="T4" s="14">
        <v>3</v>
      </c>
      <c r="U4" s="14">
        <v>3</v>
      </c>
      <c r="V4" s="14">
        <v>2</v>
      </c>
      <c r="W4" s="15">
        <f>SUM(T4:V4)</f>
        <v>8</v>
      </c>
      <c r="X4" s="15">
        <f>SUM(T4:V4,L4:N4)</f>
        <v>35</v>
      </c>
      <c r="Y4" s="17">
        <f>1/L4+1/M4+1/N4+1/T4+1/U4+1/V4</f>
        <v>1.5</v>
      </c>
      <c r="Z4" s="15">
        <f>SUM(T4:V4,F4:H4)</f>
        <v>18</v>
      </c>
      <c r="AA4" s="17">
        <f>1/F4+1/G4+1/H4+1/T4+1/U4+1/V4</f>
        <v>2.8095238095238093</v>
      </c>
      <c r="AB4" s="16" t="s">
        <v>586</v>
      </c>
      <c r="AC4" s="15">
        <f t="shared" si="0"/>
        <v>1</v>
      </c>
      <c r="AD4" s="15">
        <f t="shared" si="1"/>
        <v>0</v>
      </c>
      <c r="AE4" s="15">
        <f t="shared" si="2"/>
        <v>1</v>
      </c>
      <c r="AF4" s="15">
        <f t="shared" si="3"/>
        <v>1</v>
      </c>
      <c r="AG4" s="15">
        <f t="shared" si="4"/>
        <v>16</v>
      </c>
      <c r="AH4" s="15" t="str">
        <f t="shared" si="5"/>
        <v xml:space="preserve">El Camino Real </v>
      </c>
      <c r="AI4" s="15">
        <f t="shared" si="6"/>
        <v>24</v>
      </c>
    </row>
    <row r="5" spans="1:36">
      <c r="A5" s="14" t="s">
        <v>601</v>
      </c>
      <c r="B5" s="14" t="s">
        <v>621</v>
      </c>
      <c r="C5" s="14" t="s">
        <v>602</v>
      </c>
      <c r="D5" s="14" t="s">
        <v>500</v>
      </c>
      <c r="E5" s="14" t="s">
        <v>501</v>
      </c>
      <c r="F5" s="14">
        <v>4</v>
      </c>
      <c r="G5" s="14">
        <v>2</v>
      </c>
      <c r="H5" s="14">
        <v>5</v>
      </c>
      <c r="I5" s="15">
        <f>SUM(F5:H5)</f>
        <v>11</v>
      </c>
      <c r="J5" s="17">
        <f>1/F5+1/G5+1/H5</f>
        <v>0.95</v>
      </c>
      <c r="L5" s="14">
        <v>9</v>
      </c>
      <c r="M5" s="14">
        <v>9</v>
      </c>
      <c r="N5" s="14">
        <v>9</v>
      </c>
      <c r="O5" s="15">
        <f>SUM(L5:N5)</f>
        <v>27</v>
      </c>
      <c r="P5" s="17">
        <f>1/L5+1/M5+1/N5</f>
        <v>0.33333333333333331</v>
      </c>
      <c r="Q5" s="15">
        <f>SUM(L5:N5,F5:H5)</f>
        <v>38</v>
      </c>
      <c r="R5" s="17">
        <f>1/F5+1/G5+1/H5+1/L5+1/M5+1/N5</f>
        <v>1.2833333333333334</v>
      </c>
      <c r="S5" s="16" t="s">
        <v>603</v>
      </c>
      <c r="T5" s="14">
        <v>4</v>
      </c>
      <c r="U5" s="14">
        <v>1</v>
      </c>
      <c r="V5" s="14">
        <v>5</v>
      </c>
      <c r="W5" s="15">
        <f>SUM(T5:V5)</f>
        <v>10</v>
      </c>
      <c r="X5" s="15">
        <f>SUM(T5:V5,L5:N5)</f>
        <v>37</v>
      </c>
      <c r="Y5" s="17">
        <f>1/L5+1/M5+1/N5+1/T5+1/U5+1/V5</f>
        <v>1.7833333333333332</v>
      </c>
      <c r="Z5" s="15">
        <f>SUM(T5:V5,F5:H5)</f>
        <v>21</v>
      </c>
      <c r="AA5" s="17">
        <f>1/F5+1/G5+1/H5+1/T5+1/U5+1/V5</f>
        <v>2.4000000000000004</v>
      </c>
      <c r="AB5" s="16" t="s">
        <v>590</v>
      </c>
      <c r="AC5" s="15">
        <f t="shared" si="0"/>
        <v>0</v>
      </c>
      <c r="AD5" s="15">
        <f t="shared" si="1"/>
        <v>0</v>
      </c>
      <c r="AE5" s="15">
        <f t="shared" si="2"/>
        <v>1</v>
      </c>
      <c r="AF5" s="15">
        <f t="shared" si="3"/>
        <v>1</v>
      </c>
      <c r="AG5" s="15">
        <f t="shared" si="4"/>
        <v>12</v>
      </c>
      <c r="AH5" s="15" t="str">
        <f t="shared" si="5"/>
        <v xml:space="preserve">Vista Murrieta </v>
      </c>
      <c r="AI5" s="15">
        <f t="shared" si="6"/>
        <v>39</v>
      </c>
    </row>
    <row r="6" spans="1:36">
      <c r="A6" s="14" t="s">
        <v>601</v>
      </c>
      <c r="B6" s="14" t="s">
        <v>620</v>
      </c>
      <c r="C6" s="14" t="s">
        <v>602</v>
      </c>
      <c r="D6" s="14" t="s">
        <v>515</v>
      </c>
      <c r="E6" s="14" t="s">
        <v>228</v>
      </c>
      <c r="F6" s="14">
        <v>2</v>
      </c>
      <c r="G6" s="14">
        <v>3</v>
      </c>
      <c r="H6" s="14">
        <v>1</v>
      </c>
      <c r="I6" s="15">
        <f>SUM(F6:H6)</f>
        <v>6</v>
      </c>
      <c r="J6" s="17">
        <f>1/F6+1/G6+1/H6</f>
        <v>1.8333333333333333</v>
      </c>
      <c r="L6" s="14">
        <v>9</v>
      </c>
      <c r="M6" s="14">
        <v>9</v>
      </c>
      <c r="N6" s="14">
        <v>9</v>
      </c>
      <c r="O6" s="15">
        <f>SUM(L6:N6)</f>
        <v>27</v>
      </c>
      <c r="P6" s="17">
        <f>1/L6+1/M6+1/N6</f>
        <v>0.33333333333333331</v>
      </c>
      <c r="Q6" s="15">
        <f>SUM(L6:N6,F6:H6)</f>
        <v>33</v>
      </c>
      <c r="R6" s="17">
        <f>1/F6+1/G6+1/H6+1/L6+1/M6+1/N6</f>
        <v>2.1666666666666665</v>
      </c>
      <c r="S6" s="16" t="s">
        <v>603</v>
      </c>
      <c r="T6" s="14">
        <v>6</v>
      </c>
      <c r="U6" s="14">
        <v>2</v>
      </c>
      <c r="V6" s="14">
        <v>8</v>
      </c>
      <c r="W6" s="15">
        <f>SUM(T6:V6)</f>
        <v>16</v>
      </c>
      <c r="X6" s="15">
        <f>SUM(T6:V6,L6:N6)</f>
        <v>43</v>
      </c>
      <c r="Y6" s="17">
        <f>1/L6+1/M6+1/N6+1/T6+1/U6+1/V6</f>
        <v>1.125</v>
      </c>
      <c r="Z6" s="15">
        <f>SUM(T6:V6,F6:H6)</f>
        <v>22</v>
      </c>
      <c r="AA6" s="17">
        <f>1/F6+1/G6+1/H6+1/T6+1/U6+1/V6</f>
        <v>2.625</v>
      </c>
      <c r="AB6" s="16" t="s">
        <v>592</v>
      </c>
      <c r="AC6" s="15">
        <f t="shared" si="0"/>
        <v>1</v>
      </c>
      <c r="AD6" s="15">
        <f t="shared" si="1"/>
        <v>0</v>
      </c>
      <c r="AE6" s="15">
        <f t="shared" si="2"/>
        <v>1</v>
      </c>
      <c r="AF6" s="15">
        <f t="shared" si="3"/>
        <v>0</v>
      </c>
      <c r="AG6" s="15">
        <f t="shared" si="4"/>
        <v>6</v>
      </c>
      <c r="AH6" s="15" t="str">
        <f t="shared" si="5"/>
        <v xml:space="preserve">Yucaipa </v>
      </c>
      <c r="AI6" s="15">
        <f t="shared" si="6"/>
        <v>38</v>
      </c>
    </row>
    <row r="7" spans="1:36">
      <c r="A7" s="14" t="s">
        <v>601</v>
      </c>
      <c r="B7" s="14" t="s">
        <v>625</v>
      </c>
      <c r="C7" s="14" t="s">
        <v>604</v>
      </c>
      <c r="D7" s="14" t="s">
        <v>377</v>
      </c>
      <c r="E7" s="14" t="s">
        <v>378</v>
      </c>
      <c r="F7" s="14">
        <v>1</v>
      </c>
      <c r="G7" s="14">
        <v>2</v>
      </c>
      <c r="H7" s="14">
        <v>1</v>
      </c>
      <c r="I7" s="15">
        <f>SUM(F7:H7)</f>
        <v>4</v>
      </c>
      <c r="J7" s="17">
        <f>1/F7+1/G7+1/H7</f>
        <v>2.5</v>
      </c>
      <c r="L7" s="14">
        <v>9</v>
      </c>
      <c r="M7" s="14">
        <v>9</v>
      </c>
      <c r="N7" s="14">
        <v>9</v>
      </c>
      <c r="O7" s="15">
        <f>SUM(L7:N7)</f>
        <v>27</v>
      </c>
      <c r="P7" s="17">
        <f>1/L7+1/M7+1/N7</f>
        <v>0.33333333333333331</v>
      </c>
      <c r="Q7" s="15">
        <f>SUM(L7:N7,F7:H7)</f>
        <v>31</v>
      </c>
      <c r="R7" s="17">
        <f>1/F7+1/G7+1/H7+1/L7+1/M7+1/N7</f>
        <v>2.8333333333333335</v>
      </c>
      <c r="S7" s="16" t="s">
        <v>603</v>
      </c>
      <c r="T7" s="14">
        <v>8</v>
      </c>
      <c r="U7" s="14">
        <v>8</v>
      </c>
      <c r="V7" s="14">
        <v>3</v>
      </c>
      <c r="W7" s="15">
        <f>SUM(T7:V7)</f>
        <v>19</v>
      </c>
      <c r="X7" s="15">
        <f>SUM(T7:V7,L7:N7)</f>
        <v>46</v>
      </c>
      <c r="Y7" s="17">
        <f>1/L7+1/M7+1/N7+1/T7+1/U7+1/V7</f>
        <v>0.91666666666666652</v>
      </c>
      <c r="Z7" s="15">
        <f>SUM(T7:V7,F7:H7)</f>
        <v>23</v>
      </c>
      <c r="AA7" s="17">
        <f>1/F7+1/G7+1/H7+1/T7+1/U7+1/V7</f>
        <v>3.0833333333333335</v>
      </c>
      <c r="AB7" s="16" t="s">
        <v>614</v>
      </c>
      <c r="AC7" s="15">
        <f t="shared" si="0"/>
        <v>2</v>
      </c>
      <c r="AD7" s="15">
        <f t="shared" si="1"/>
        <v>0</v>
      </c>
      <c r="AE7" s="15">
        <f t="shared" si="2"/>
        <v>1</v>
      </c>
      <c r="AF7" s="15">
        <f t="shared" si="3"/>
        <v>0</v>
      </c>
      <c r="AG7" s="15">
        <f t="shared" si="4"/>
        <v>8</v>
      </c>
      <c r="AH7" s="15" t="str">
        <f t="shared" si="5"/>
        <v xml:space="preserve">El Camino Real </v>
      </c>
      <c r="AI7" s="15">
        <f t="shared" si="6"/>
        <v>24</v>
      </c>
    </row>
    <row r="8" spans="1:36">
      <c r="A8" s="14" t="s">
        <v>601</v>
      </c>
      <c r="B8" s="14" t="s">
        <v>620</v>
      </c>
      <c r="C8" s="14" t="s">
        <v>602</v>
      </c>
      <c r="D8" s="14" t="s">
        <v>319</v>
      </c>
      <c r="E8" s="14" t="s">
        <v>507</v>
      </c>
      <c r="F8" s="14">
        <v>1</v>
      </c>
      <c r="G8" s="14">
        <v>1</v>
      </c>
      <c r="H8" s="14">
        <v>3</v>
      </c>
      <c r="I8" s="15">
        <f>SUM(F8:H8)</f>
        <v>5</v>
      </c>
      <c r="J8" s="17">
        <f>1/F8+1/G8+1/H8</f>
        <v>2.3333333333333335</v>
      </c>
      <c r="L8" s="14">
        <v>9</v>
      </c>
      <c r="M8" s="14">
        <v>9</v>
      </c>
      <c r="N8" s="14">
        <v>9</v>
      </c>
      <c r="O8" s="15">
        <f>SUM(L8:N8)</f>
        <v>27</v>
      </c>
      <c r="P8" s="17">
        <f>1/L8+1/M8+1/N8</f>
        <v>0.33333333333333331</v>
      </c>
      <c r="Q8" s="15">
        <f>SUM(L8:N8,F8:H8)</f>
        <v>32</v>
      </c>
      <c r="R8" s="17">
        <f>1/F8+1/G8+1/H8+1/L8+1/M8+1/N8</f>
        <v>2.666666666666667</v>
      </c>
      <c r="S8" s="16" t="s">
        <v>603</v>
      </c>
      <c r="T8" s="14">
        <v>5</v>
      </c>
      <c r="U8" s="14">
        <v>6</v>
      </c>
      <c r="V8" s="14">
        <v>8</v>
      </c>
      <c r="W8" s="15">
        <f>SUM(T8:V8)</f>
        <v>19</v>
      </c>
      <c r="X8" s="15">
        <f>SUM(T8:V8,L8:N8)</f>
        <v>46</v>
      </c>
      <c r="Y8" s="17">
        <f>1/L8+1/M8+1/N8+1/T8+1/U8+1/V8</f>
        <v>0.82499999999999996</v>
      </c>
      <c r="Z8" s="15">
        <f>SUM(T8:V8,F8:H8)</f>
        <v>24</v>
      </c>
      <c r="AA8" s="17">
        <f>1/F8+1/G8+1/H8+1/T8+1/U8+1/V8</f>
        <v>2.8250000000000002</v>
      </c>
      <c r="AB8" s="16" t="s">
        <v>628</v>
      </c>
      <c r="AC8" s="15">
        <f t="shared" si="0"/>
        <v>2</v>
      </c>
      <c r="AD8" s="15">
        <f t="shared" si="1"/>
        <v>0</v>
      </c>
      <c r="AE8" s="15">
        <f t="shared" si="2"/>
        <v>1</v>
      </c>
      <c r="AF8" s="15">
        <f t="shared" si="3"/>
        <v>0</v>
      </c>
      <c r="AG8" s="15">
        <f t="shared" si="4"/>
        <v>8</v>
      </c>
      <c r="AH8" s="15" t="str">
        <f t="shared" si="5"/>
        <v xml:space="preserve">Yucaipa </v>
      </c>
      <c r="AI8" s="15">
        <f t="shared" si="6"/>
        <v>38</v>
      </c>
    </row>
    <row r="9" spans="1:36">
      <c r="A9" s="14" t="s">
        <v>601</v>
      </c>
      <c r="B9" s="14" t="s">
        <v>620</v>
      </c>
      <c r="C9" s="14" t="s">
        <v>606</v>
      </c>
      <c r="D9" s="14" t="s">
        <v>528</v>
      </c>
      <c r="E9" s="22" t="s">
        <v>529</v>
      </c>
      <c r="F9" s="14">
        <v>2</v>
      </c>
      <c r="G9" s="14">
        <v>1</v>
      </c>
      <c r="H9" s="14">
        <v>2</v>
      </c>
      <c r="I9" s="15">
        <f>SUM(F9:H9)</f>
        <v>5</v>
      </c>
      <c r="J9" s="17">
        <f>1/F9+1/G9+1/H9</f>
        <v>2</v>
      </c>
      <c r="L9" s="14">
        <v>9</v>
      </c>
      <c r="M9" s="14">
        <v>9</v>
      </c>
      <c r="N9" s="14">
        <v>9</v>
      </c>
      <c r="O9" s="15">
        <f>SUM(L9:N9)</f>
        <v>27</v>
      </c>
      <c r="P9" s="17">
        <f>1/L9+1/M9+1/N9</f>
        <v>0.33333333333333331</v>
      </c>
      <c r="Q9" s="15">
        <f>SUM(L9:N9,F9:H9)</f>
        <v>32</v>
      </c>
      <c r="R9" s="17">
        <f>1/F9+1/G9+1/H9+1/L9+1/M9+1/N9</f>
        <v>2.3333333333333335</v>
      </c>
      <c r="S9" s="16" t="s">
        <v>603</v>
      </c>
      <c r="T9" s="14">
        <v>8</v>
      </c>
      <c r="U9" s="14">
        <v>7</v>
      </c>
      <c r="V9" s="14">
        <v>4</v>
      </c>
      <c r="W9" s="15">
        <f>SUM(T9:V9)</f>
        <v>19</v>
      </c>
      <c r="X9" s="15">
        <f>SUM(T9:V9,L9:N9)</f>
        <v>46</v>
      </c>
      <c r="Y9" s="17">
        <f>1/L9+1/M9+1/N9+1/T9+1/U9+1/V9</f>
        <v>0.85119047619047616</v>
      </c>
      <c r="Z9" s="15">
        <f>SUM(T9:V9,F9:H9)</f>
        <v>24</v>
      </c>
      <c r="AA9" s="17">
        <f>1/F9+1/G9+1/H9+1/T9+1/U9+1/V9</f>
        <v>2.5178571428571428</v>
      </c>
      <c r="AB9" s="16" t="s">
        <v>629</v>
      </c>
      <c r="AC9" s="15">
        <f t="shared" si="0"/>
        <v>1</v>
      </c>
      <c r="AD9" s="15">
        <f t="shared" si="1"/>
        <v>0</v>
      </c>
      <c r="AE9" s="15">
        <f t="shared" si="2"/>
        <v>1</v>
      </c>
      <c r="AF9" s="15">
        <f t="shared" si="3"/>
        <v>0</v>
      </c>
      <c r="AG9" s="15">
        <f t="shared" si="4"/>
        <v>6</v>
      </c>
      <c r="AH9" s="15" t="str">
        <f t="shared" si="5"/>
        <v xml:space="preserve">Yucaipa </v>
      </c>
      <c r="AI9" s="15">
        <f t="shared" si="6"/>
        <v>38</v>
      </c>
    </row>
    <row r="10" spans="1:36">
      <c r="A10" s="14" t="s">
        <v>601</v>
      </c>
      <c r="B10" s="14" t="s">
        <v>621</v>
      </c>
      <c r="C10" s="14" t="s">
        <v>606</v>
      </c>
      <c r="D10" s="14" t="s">
        <v>478</v>
      </c>
      <c r="E10" s="14" t="s">
        <v>237</v>
      </c>
      <c r="F10" s="14">
        <v>1</v>
      </c>
      <c r="G10" s="14">
        <v>4</v>
      </c>
      <c r="H10" s="14">
        <v>5</v>
      </c>
      <c r="I10" s="15">
        <f>SUM(F10:H10)</f>
        <v>10</v>
      </c>
      <c r="J10" s="17">
        <f>1/F10+1/G10+1/H10</f>
        <v>1.45</v>
      </c>
      <c r="L10" s="14">
        <v>9</v>
      </c>
      <c r="M10" s="14">
        <v>9</v>
      </c>
      <c r="N10" s="14">
        <v>9</v>
      </c>
      <c r="O10" s="15">
        <f>SUM(L10:N10)</f>
        <v>27</v>
      </c>
      <c r="P10" s="17">
        <f>1/L10+1/M10+1/N10</f>
        <v>0.33333333333333331</v>
      </c>
      <c r="Q10" s="15">
        <f>SUM(L10:N10,F10:H10)</f>
        <v>37</v>
      </c>
      <c r="R10" s="17">
        <f>1/F10+1/G10+1/H10+1/L10+1/M10+1/N10</f>
        <v>1.7833333333333334</v>
      </c>
      <c r="S10" s="16" t="s">
        <v>603</v>
      </c>
      <c r="T10" s="14">
        <v>2</v>
      </c>
      <c r="U10" s="14">
        <v>8</v>
      </c>
      <c r="V10" s="14">
        <v>7</v>
      </c>
      <c r="W10" s="15">
        <f>SUM(T10:V10)</f>
        <v>17</v>
      </c>
      <c r="X10" s="15">
        <f>SUM(T10:V10,L10:N10)</f>
        <v>44</v>
      </c>
      <c r="Y10" s="17">
        <f>1/L10+1/M10+1/N10+1/T10+1/U10+1/V10</f>
        <v>1.1011904761904761</v>
      </c>
      <c r="Z10" s="15">
        <f>SUM(T10:V10,F10:H10)</f>
        <v>27</v>
      </c>
      <c r="AA10" s="17">
        <f>1/F10+1/G10+1/H10+1/T10+1/U10+1/V10</f>
        <v>2.217857142857143</v>
      </c>
      <c r="AB10" s="16" t="s">
        <v>630</v>
      </c>
      <c r="AC10" s="15">
        <f t="shared" si="0"/>
        <v>1</v>
      </c>
      <c r="AD10" s="15">
        <f t="shared" si="1"/>
        <v>0</v>
      </c>
      <c r="AE10" s="15">
        <f t="shared" si="2"/>
        <v>1</v>
      </c>
      <c r="AF10" s="15">
        <f t="shared" si="3"/>
        <v>0</v>
      </c>
      <c r="AG10" s="15">
        <f t="shared" si="4"/>
        <v>6</v>
      </c>
      <c r="AH10" s="15" t="str">
        <f t="shared" si="5"/>
        <v xml:space="preserve">Vista Murrieta </v>
      </c>
      <c r="AI10" s="15">
        <f t="shared" si="6"/>
        <v>39</v>
      </c>
    </row>
    <row r="11" spans="1:36">
      <c r="A11" s="14" t="s">
        <v>601</v>
      </c>
      <c r="B11" s="14" t="s">
        <v>620</v>
      </c>
      <c r="C11" s="14" t="s">
        <v>604</v>
      </c>
      <c r="D11" s="14" t="s">
        <v>526</v>
      </c>
      <c r="E11" s="14" t="s">
        <v>487</v>
      </c>
      <c r="F11" s="14">
        <v>3</v>
      </c>
      <c r="G11" s="14">
        <v>1</v>
      </c>
      <c r="H11" s="14">
        <v>2</v>
      </c>
      <c r="I11" s="15">
        <f>SUM(F11:H11)</f>
        <v>6</v>
      </c>
      <c r="J11" s="17">
        <f>1/F11+1/G11+1/H11</f>
        <v>1.8333333333333333</v>
      </c>
      <c r="L11" s="14">
        <v>9</v>
      </c>
      <c r="M11" s="14">
        <v>9</v>
      </c>
      <c r="N11" s="14">
        <v>9</v>
      </c>
      <c r="O11" s="15">
        <f>SUM(L11:N11)</f>
        <v>27</v>
      </c>
      <c r="P11" s="17">
        <f>1/L11+1/M11+1/N11</f>
        <v>0.33333333333333331</v>
      </c>
      <c r="Q11" s="15">
        <f>SUM(L11:N11,F11:H11)</f>
        <v>33</v>
      </c>
      <c r="R11" s="17">
        <f>1/F11+1/G11+1/H11+1/L11+1/M11+1/N11</f>
        <v>2.1666666666666665</v>
      </c>
      <c r="S11" s="16" t="s">
        <v>603</v>
      </c>
      <c r="T11" s="14">
        <v>8</v>
      </c>
      <c r="U11" s="14">
        <v>8</v>
      </c>
      <c r="V11" s="14">
        <v>8</v>
      </c>
      <c r="W11" s="15">
        <f>SUM(T11:V11)</f>
        <v>24</v>
      </c>
      <c r="X11" s="15">
        <f>SUM(T11:V11,L11:N11)</f>
        <v>51</v>
      </c>
      <c r="Y11" s="17">
        <f>1/L11+1/M11+1/N11+1/T11+1/U11+1/V11</f>
        <v>0.70833333333333326</v>
      </c>
      <c r="Z11" s="15">
        <f>SUM(T11:V11,F11:H11)</f>
        <v>30</v>
      </c>
      <c r="AA11" s="17">
        <f>1/F11+1/G11+1/H11+1/T11+1/U11+1/V11</f>
        <v>2.208333333333333</v>
      </c>
      <c r="AB11" s="16" t="s">
        <v>630</v>
      </c>
      <c r="AC11" s="15">
        <f t="shared" si="0"/>
        <v>1</v>
      </c>
      <c r="AD11" s="15">
        <f t="shared" si="1"/>
        <v>0</v>
      </c>
      <c r="AE11" s="15">
        <f t="shared" si="2"/>
        <v>1</v>
      </c>
      <c r="AF11" s="15">
        <f t="shared" si="3"/>
        <v>0</v>
      </c>
      <c r="AG11" s="15">
        <f t="shared" si="4"/>
        <v>6</v>
      </c>
      <c r="AH11" s="15" t="str">
        <f t="shared" si="5"/>
        <v xml:space="preserve">Yucaipa </v>
      </c>
      <c r="AI11" s="15">
        <f t="shared" si="6"/>
        <v>38</v>
      </c>
    </row>
    <row r="12" spans="1:36">
      <c r="A12" s="14" t="s">
        <v>601</v>
      </c>
      <c r="B12" s="14" t="s">
        <v>622</v>
      </c>
      <c r="C12" s="14" t="s">
        <v>603</v>
      </c>
      <c r="D12" s="14" t="s">
        <v>255</v>
      </c>
      <c r="E12" s="14" t="s">
        <v>256</v>
      </c>
      <c r="F12" s="14">
        <v>3</v>
      </c>
      <c r="G12" s="14">
        <v>4</v>
      </c>
      <c r="H12" s="14">
        <v>2</v>
      </c>
      <c r="I12" s="15">
        <f>SUM(F12:H12)</f>
        <v>9</v>
      </c>
      <c r="J12" s="17">
        <f>1/F12+1/G12+1/H12</f>
        <v>1.0833333333333333</v>
      </c>
      <c r="L12" s="14">
        <v>9</v>
      </c>
      <c r="M12" s="14">
        <v>9</v>
      </c>
      <c r="N12" s="14">
        <v>9</v>
      </c>
      <c r="O12" s="15">
        <f>SUM(L12:N12)</f>
        <v>27</v>
      </c>
      <c r="P12" s="17">
        <f>1/L12+1/M12+1/N12</f>
        <v>0.33333333333333331</v>
      </c>
      <c r="Q12" s="15">
        <f>SUM(L12:N12,F12:H12)</f>
        <v>36</v>
      </c>
      <c r="R12" s="17">
        <f>1/F12+1/G12+1/H12+1/L12+1/M12+1/N12</f>
        <v>1.4166666666666667</v>
      </c>
      <c r="S12" s="16" t="s">
        <v>603</v>
      </c>
      <c r="T12" s="14">
        <v>8</v>
      </c>
      <c r="U12" s="14">
        <v>8</v>
      </c>
      <c r="V12" s="14">
        <v>6</v>
      </c>
      <c r="W12" s="15">
        <f>SUM(T12:V12)</f>
        <v>22</v>
      </c>
      <c r="X12" s="15">
        <f>SUM(T12:V12,L12:N12)</f>
        <v>49</v>
      </c>
      <c r="Y12" s="17">
        <f>1/L12+1/M12+1/N12+1/T12+1/U12+1/V12</f>
        <v>0.74999999999999989</v>
      </c>
      <c r="Z12" s="15">
        <f>SUM(T12:V12,F12:H12)</f>
        <v>31</v>
      </c>
      <c r="AA12" s="17">
        <f>1/F12+1/G12+1/H12+1/T12+1/U12+1/V12</f>
        <v>1.5</v>
      </c>
      <c r="AB12" s="16" t="s">
        <v>630</v>
      </c>
      <c r="AC12" s="15">
        <f t="shared" si="0"/>
        <v>0</v>
      </c>
      <c r="AD12" s="15">
        <f t="shared" si="1"/>
        <v>0</v>
      </c>
      <c r="AE12" s="15">
        <f t="shared" si="2"/>
        <v>1</v>
      </c>
      <c r="AF12" s="15">
        <f t="shared" si="3"/>
        <v>0</v>
      </c>
      <c r="AG12" s="15">
        <f t="shared" si="4"/>
        <v>4</v>
      </c>
      <c r="AH12" s="15" t="str">
        <f t="shared" si="5"/>
        <v xml:space="preserve">Citrus Valley </v>
      </c>
      <c r="AI12" s="15">
        <f t="shared" si="6"/>
        <v>8</v>
      </c>
    </row>
    <row r="13" spans="1:36">
      <c r="A13" s="14" t="s">
        <v>601</v>
      </c>
      <c r="B13" s="14" t="s">
        <v>622</v>
      </c>
      <c r="C13" s="14" t="s">
        <v>606</v>
      </c>
      <c r="D13" s="14" t="s">
        <v>598</v>
      </c>
      <c r="E13" s="14" t="s">
        <v>597</v>
      </c>
      <c r="F13" s="14">
        <v>3</v>
      </c>
      <c r="G13" s="14">
        <v>3</v>
      </c>
      <c r="H13" s="14">
        <v>4</v>
      </c>
      <c r="I13" s="15">
        <f>SUM(F13:H13)</f>
        <v>10</v>
      </c>
      <c r="J13" s="17">
        <f>1/F13+1/G13+1/H13</f>
        <v>0.91666666666666663</v>
      </c>
      <c r="L13" s="14">
        <v>9</v>
      </c>
      <c r="M13" s="14">
        <v>9</v>
      </c>
      <c r="N13" s="14">
        <v>9</v>
      </c>
      <c r="O13" s="15">
        <f>SUM(L13:N13)</f>
        <v>27</v>
      </c>
      <c r="P13" s="17">
        <f>1/L13+1/M13+1/N13</f>
        <v>0.33333333333333331</v>
      </c>
      <c r="Q13" s="15">
        <f>SUM(L13:N13,F13:H13)</f>
        <v>37</v>
      </c>
      <c r="R13" s="17">
        <f>1/F13+1/G13+1/H13+1/L13+1/M13+1/N13</f>
        <v>1.25</v>
      </c>
      <c r="S13" s="16" t="s">
        <v>603</v>
      </c>
      <c r="T13" s="14">
        <v>8</v>
      </c>
      <c r="U13" s="14">
        <v>5</v>
      </c>
      <c r="V13" s="14">
        <v>8</v>
      </c>
      <c r="W13" s="15">
        <f>SUM(T13:V13)</f>
        <v>21</v>
      </c>
      <c r="X13" s="15">
        <f>SUM(T13:V13,L13:N13)</f>
        <v>48</v>
      </c>
      <c r="Y13" s="17">
        <f>1/L13+1/M13+1/N13+1/T13+1/U13+1/V13</f>
        <v>0.78333333333333333</v>
      </c>
      <c r="Z13" s="15">
        <f>SUM(T13:V13,F13:H13)</f>
        <v>31</v>
      </c>
      <c r="AA13" s="17">
        <f>1/F13+1/G13+1/H13+1/T13+1/U13+1/V13</f>
        <v>1.3666666666666665</v>
      </c>
      <c r="AB13" s="16" t="s">
        <v>630</v>
      </c>
      <c r="AC13" s="15">
        <f t="shared" si="0"/>
        <v>0</v>
      </c>
      <c r="AD13" s="15">
        <f t="shared" si="1"/>
        <v>0</v>
      </c>
      <c r="AE13" s="15">
        <f t="shared" si="2"/>
        <v>1</v>
      </c>
      <c r="AF13" s="15">
        <f t="shared" si="3"/>
        <v>0</v>
      </c>
      <c r="AG13" s="15">
        <f t="shared" si="4"/>
        <v>4</v>
      </c>
      <c r="AH13" s="15" t="str">
        <f t="shared" si="5"/>
        <v xml:space="preserve">Citrus Valley </v>
      </c>
      <c r="AI13" s="15">
        <f t="shared" si="6"/>
        <v>8</v>
      </c>
    </row>
    <row r="14" spans="1:36">
      <c r="A14" s="14" t="s">
        <v>601</v>
      </c>
      <c r="B14" s="14" t="s">
        <v>620</v>
      </c>
      <c r="C14" s="14" t="s">
        <v>604</v>
      </c>
      <c r="D14" s="14" t="s">
        <v>553</v>
      </c>
      <c r="E14" s="14" t="s">
        <v>554</v>
      </c>
      <c r="F14" s="14">
        <v>2</v>
      </c>
      <c r="G14" s="14">
        <v>3</v>
      </c>
      <c r="H14" s="14">
        <v>4</v>
      </c>
      <c r="I14" s="15">
        <f>SUM(F14:H14)</f>
        <v>9</v>
      </c>
      <c r="J14" s="17">
        <f>1/F14+1/G14+1/H14</f>
        <v>1.0833333333333333</v>
      </c>
      <c r="L14" s="14">
        <v>9</v>
      </c>
      <c r="M14" s="14">
        <v>9</v>
      </c>
      <c r="N14" s="14">
        <v>9</v>
      </c>
      <c r="O14" s="15">
        <f>SUM(L14:N14)</f>
        <v>27</v>
      </c>
      <c r="P14" s="17">
        <f>1/L14+1/M14+1/N14</f>
        <v>0.33333333333333331</v>
      </c>
      <c r="Q14" s="15">
        <f>SUM(L14:N14,F14:H14)</f>
        <v>36</v>
      </c>
      <c r="R14" s="17">
        <f>1/F14+1/G14+1/H14+1/L14+1/M14+1/N14</f>
        <v>1.4166666666666667</v>
      </c>
      <c r="S14" s="16" t="s">
        <v>603</v>
      </c>
      <c r="T14" s="14">
        <v>8</v>
      </c>
      <c r="U14" s="14">
        <v>8</v>
      </c>
      <c r="V14" s="14">
        <v>8</v>
      </c>
      <c r="W14" s="15">
        <f>SUM(T14:V14)</f>
        <v>24</v>
      </c>
      <c r="X14" s="15">
        <f>SUM(T14:V14,L14:N14)</f>
        <v>51</v>
      </c>
      <c r="Y14" s="17">
        <f>1/L14+1/M14+1/N14+1/T14+1/U14+1/V14</f>
        <v>0.70833333333333326</v>
      </c>
      <c r="Z14" s="15">
        <f>SUM(T14:V14,F14:H14)</f>
        <v>33</v>
      </c>
      <c r="AA14" s="17">
        <f>1/F14+1/G14+1/H14+1/T14+1/U14+1/V14</f>
        <v>1.4583333333333333</v>
      </c>
      <c r="AB14" s="16" t="s">
        <v>630</v>
      </c>
      <c r="AC14" s="15">
        <f t="shared" si="0"/>
        <v>0</v>
      </c>
      <c r="AD14" s="15">
        <f t="shared" si="1"/>
        <v>0</v>
      </c>
      <c r="AE14" s="15">
        <f t="shared" si="2"/>
        <v>1</v>
      </c>
      <c r="AF14" s="15">
        <f t="shared" si="3"/>
        <v>0</v>
      </c>
      <c r="AG14" s="15">
        <f t="shared" si="4"/>
        <v>4</v>
      </c>
      <c r="AH14" s="15" t="str">
        <f t="shared" si="5"/>
        <v xml:space="preserve">Yucaipa </v>
      </c>
      <c r="AI14" s="15">
        <f t="shared" si="6"/>
        <v>38</v>
      </c>
    </row>
    <row r="15" spans="1:36">
      <c r="A15" s="14" t="s">
        <v>601</v>
      </c>
      <c r="B15" s="14" t="s">
        <v>620</v>
      </c>
      <c r="C15" s="14" t="s">
        <v>606</v>
      </c>
      <c r="D15" s="14" t="s">
        <v>556</v>
      </c>
      <c r="E15" s="14" t="s">
        <v>557</v>
      </c>
      <c r="F15" s="14">
        <v>4</v>
      </c>
      <c r="G15" s="14">
        <v>5</v>
      </c>
      <c r="H15" s="14">
        <v>1</v>
      </c>
      <c r="I15" s="15">
        <f>SUM(F15:H15)</f>
        <v>10</v>
      </c>
      <c r="J15" s="17">
        <f>1/F15+1/G15+1/H15</f>
        <v>1.45</v>
      </c>
      <c r="L15" s="14">
        <v>9</v>
      </c>
      <c r="M15" s="14">
        <v>9</v>
      </c>
      <c r="N15" s="14">
        <v>9</v>
      </c>
      <c r="O15" s="15">
        <f>SUM(L15:N15)</f>
        <v>27</v>
      </c>
      <c r="P15" s="17">
        <f>1/L15+1/M15+1/N15</f>
        <v>0.33333333333333331</v>
      </c>
      <c r="Q15" s="15">
        <f>SUM(L15:N15,F15:H15)</f>
        <v>37</v>
      </c>
      <c r="R15" s="17">
        <f>1/F15+1/G15+1/H15+1/L15+1/M15+1/N15</f>
        <v>1.7833333333333334</v>
      </c>
      <c r="S15" s="16" t="s">
        <v>603</v>
      </c>
      <c r="T15" s="14">
        <v>7</v>
      </c>
      <c r="U15" s="14">
        <v>8</v>
      </c>
      <c r="V15" s="14">
        <v>8</v>
      </c>
      <c r="W15" s="15">
        <f>SUM(T15:V15)</f>
        <v>23</v>
      </c>
      <c r="X15" s="15">
        <f>SUM(T15:V15,L15:N15)</f>
        <v>50</v>
      </c>
      <c r="Y15" s="17">
        <f>1/L15+1/M15+1/N15+1/T15+1/U15+1/V15</f>
        <v>0.72619047619047616</v>
      </c>
      <c r="Z15" s="15">
        <f>SUM(T15:V15,F15:H15)</f>
        <v>33</v>
      </c>
      <c r="AA15" s="17">
        <f>1/F15+1/G15+1/H15+1/T15+1/U15+1/V15</f>
        <v>1.8428571428571427</v>
      </c>
      <c r="AB15" s="16" t="s">
        <v>630</v>
      </c>
      <c r="AC15" s="15">
        <f t="shared" si="0"/>
        <v>1</v>
      </c>
      <c r="AD15" s="15">
        <f t="shared" si="1"/>
        <v>0</v>
      </c>
      <c r="AE15" s="15">
        <f t="shared" si="2"/>
        <v>1</v>
      </c>
      <c r="AF15" s="15">
        <f t="shared" si="3"/>
        <v>0</v>
      </c>
      <c r="AG15" s="15">
        <f t="shared" si="4"/>
        <v>6</v>
      </c>
      <c r="AH15" s="15" t="str">
        <f t="shared" si="5"/>
        <v xml:space="preserve">Yucaipa </v>
      </c>
      <c r="AI15" s="15">
        <f t="shared" si="6"/>
        <v>38</v>
      </c>
    </row>
    <row r="16" spans="1:36">
      <c r="A16" s="14" t="s">
        <v>601</v>
      </c>
      <c r="B16" s="14" t="s">
        <v>622</v>
      </c>
      <c r="C16" s="14" t="s">
        <v>604</v>
      </c>
      <c r="D16" s="14" t="s">
        <v>243</v>
      </c>
      <c r="E16" s="14" t="s">
        <v>244</v>
      </c>
      <c r="F16" s="14">
        <v>5</v>
      </c>
      <c r="G16" s="14">
        <v>5</v>
      </c>
      <c r="H16" s="14">
        <v>3</v>
      </c>
      <c r="I16" s="15">
        <f>SUM(F16:H16)</f>
        <v>13</v>
      </c>
      <c r="J16" s="17">
        <f>1/F16+1/G16+1/H16</f>
        <v>0.73333333333333339</v>
      </c>
      <c r="L16" s="14">
        <v>9</v>
      </c>
      <c r="M16" s="14">
        <v>9</v>
      </c>
      <c r="N16" s="14">
        <v>9</v>
      </c>
      <c r="O16" s="15">
        <f>SUM(L16:N16)</f>
        <v>27</v>
      </c>
      <c r="P16" s="17">
        <f>1/L16+1/M16+1/N16</f>
        <v>0.33333333333333331</v>
      </c>
      <c r="Q16" s="15">
        <f>SUM(L16:N16,F16:H16)</f>
        <v>40</v>
      </c>
      <c r="R16" s="17">
        <f>1/F16+1/G16+1/H16+1/L16+1/M16+1/N16</f>
        <v>1.0666666666666669</v>
      </c>
      <c r="T16" s="14">
        <v>9</v>
      </c>
      <c r="U16" s="14">
        <v>9</v>
      </c>
      <c r="V16" s="14">
        <v>9</v>
      </c>
      <c r="W16" s="15">
        <f>SUM(T16:V16)</f>
        <v>27</v>
      </c>
      <c r="X16" s="15">
        <f>SUM(T16:V16,L16:N16)</f>
        <v>54</v>
      </c>
      <c r="Y16" s="17">
        <f>1/L16+1/M16+1/N16+1/T16+1/U16+1/V16</f>
        <v>0.66666666666666674</v>
      </c>
      <c r="Z16" s="15">
        <f t="shared" ref="Z4:Z34" si="7">SUM(T16:V16,F16:H16)</f>
        <v>40</v>
      </c>
      <c r="AA16" s="17">
        <f t="shared" ref="AA4:AA34" si="8">1/F16+1/G16+1/H16+1/T16+1/U16+1/V16</f>
        <v>1.0666666666666669</v>
      </c>
      <c r="AC16" s="15">
        <f t="shared" si="0"/>
        <v>0</v>
      </c>
      <c r="AD16" s="15">
        <f t="shared" si="1"/>
        <v>0</v>
      </c>
      <c r="AE16" s="15">
        <f t="shared" si="2"/>
        <v>0</v>
      </c>
      <c r="AF16" s="15">
        <f t="shared" si="3"/>
        <v>0</v>
      </c>
      <c r="AG16" s="15">
        <f t="shared" si="4"/>
        <v>0</v>
      </c>
      <c r="AH16" s="15" t="str">
        <f t="shared" si="5"/>
        <v xml:space="preserve">Citrus Valley </v>
      </c>
      <c r="AI16" s="15">
        <f t="shared" si="6"/>
        <v>8</v>
      </c>
    </row>
    <row r="17" spans="1:35">
      <c r="A17" s="14" t="s">
        <v>601</v>
      </c>
      <c r="B17" s="14" t="s">
        <v>623</v>
      </c>
      <c r="C17" s="14" t="s">
        <v>604</v>
      </c>
      <c r="D17" s="14" t="s">
        <v>312</v>
      </c>
      <c r="E17" s="14" t="s">
        <v>313</v>
      </c>
      <c r="F17" s="14">
        <v>4</v>
      </c>
      <c r="G17" s="14">
        <v>4</v>
      </c>
      <c r="H17" s="14">
        <v>6</v>
      </c>
      <c r="I17" s="15">
        <f>SUM(F17:H17)</f>
        <v>14</v>
      </c>
      <c r="J17" s="17">
        <f>1/F17+1/G17+1/H17</f>
        <v>0.66666666666666663</v>
      </c>
      <c r="L17" s="14">
        <v>9</v>
      </c>
      <c r="M17" s="14">
        <v>9</v>
      </c>
      <c r="N17" s="14">
        <v>9</v>
      </c>
      <c r="O17" s="15">
        <f>SUM(L17:N17)</f>
        <v>27</v>
      </c>
      <c r="P17" s="17">
        <f>1/L17+1/M17+1/N17</f>
        <v>0.33333333333333331</v>
      </c>
      <c r="Q17" s="15">
        <f>SUM(L17:N17,F17:H17)</f>
        <v>41</v>
      </c>
      <c r="R17" s="17">
        <f>1/F17+1/G17+1/H17+1/L17+1/M17+1/N17</f>
        <v>1</v>
      </c>
      <c r="T17" s="14">
        <v>9</v>
      </c>
      <c r="U17" s="14">
        <v>9</v>
      </c>
      <c r="V17" s="14">
        <v>9</v>
      </c>
      <c r="W17" s="15">
        <f>SUM(T17:V17)</f>
        <v>27</v>
      </c>
      <c r="X17" s="15">
        <f>SUM(T17:V17,L17:N17)</f>
        <v>54</v>
      </c>
      <c r="Y17" s="17">
        <f>1/L17+1/M17+1/N17+1/T17+1/U17+1/V17</f>
        <v>0.66666666666666674</v>
      </c>
      <c r="Z17" s="15">
        <f t="shared" si="7"/>
        <v>41</v>
      </c>
      <c r="AA17" s="17">
        <f t="shared" si="8"/>
        <v>1</v>
      </c>
      <c r="AC17" s="15">
        <f t="shared" si="0"/>
        <v>0</v>
      </c>
      <c r="AD17" s="15">
        <f t="shared" si="1"/>
        <v>0</v>
      </c>
      <c r="AE17" s="15">
        <f t="shared" si="2"/>
        <v>0</v>
      </c>
      <c r="AF17" s="15">
        <f t="shared" si="3"/>
        <v>0</v>
      </c>
      <c r="AG17" s="15">
        <f t="shared" si="4"/>
        <v>0</v>
      </c>
      <c r="AH17" s="15" t="str">
        <f t="shared" si="5"/>
        <v xml:space="preserve">Claremont </v>
      </c>
      <c r="AI17" s="15">
        <f t="shared" si="6"/>
        <v>0</v>
      </c>
    </row>
    <row r="18" spans="1:35">
      <c r="A18" s="14" t="s">
        <v>601</v>
      </c>
      <c r="B18" s="14" t="s">
        <v>624</v>
      </c>
      <c r="C18" s="14" t="s">
        <v>602</v>
      </c>
      <c r="D18" s="14" t="s">
        <v>330</v>
      </c>
      <c r="E18" s="14" t="s">
        <v>388</v>
      </c>
      <c r="F18" s="14">
        <v>6</v>
      </c>
      <c r="G18" s="14">
        <v>4</v>
      </c>
      <c r="H18" s="14">
        <v>4</v>
      </c>
      <c r="I18" s="15">
        <f>SUM(F18:H18)</f>
        <v>14</v>
      </c>
      <c r="J18" s="17">
        <f>1/F18+1/G18+1/H18</f>
        <v>0.66666666666666663</v>
      </c>
      <c r="L18" s="14">
        <v>9</v>
      </c>
      <c r="M18" s="14">
        <v>9</v>
      </c>
      <c r="N18" s="14">
        <v>9</v>
      </c>
      <c r="O18" s="15">
        <f>SUM(L18:N18)</f>
        <v>27</v>
      </c>
      <c r="P18" s="17">
        <f>1/L18+1/M18+1/N18</f>
        <v>0.33333333333333331</v>
      </c>
      <c r="Q18" s="15">
        <f>SUM(L18:N18,F18:H18)</f>
        <v>41</v>
      </c>
      <c r="R18" s="17">
        <f>1/F18+1/G18+1/H18+1/L18+1/M18+1/N18</f>
        <v>1</v>
      </c>
      <c r="T18" s="14">
        <v>9</v>
      </c>
      <c r="U18" s="14">
        <v>9</v>
      </c>
      <c r="V18" s="14">
        <v>9</v>
      </c>
      <c r="W18" s="15">
        <f>SUM(T18:V18)</f>
        <v>27</v>
      </c>
      <c r="X18" s="15">
        <f>SUM(T18:V18,L18:N18)</f>
        <v>54</v>
      </c>
      <c r="Y18" s="17">
        <f>1/L18+1/M18+1/N18+1/T18+1/U18+1/V18</f>
        <v>0.66666666666666674</v>
      </c>
      <c r="Z18" s="15">
        <f t="shared" si="7"/>
        <v>41</v>
      </c>
      <c r="AA18" s="17">
        <f t="shared" si="8"/>
        <v>1</v>
      </c>
      <c r="AC18" s="15">
        <f t="shared" si="0"/>
        <v>0</v>
      </c>
      <c r="AD18" s="15">
        <f t="shared" si="1"/>
        <v>0</v>
      </c>
      <c r="AE18" s="15">
        <f t="shared" si="2"/>
        <v>0</v>
      </c>
      <c r="AF18" s="15">
        <f t="shared" si="3"/>
        <v>0</v>
      </c>
      <c r="AG18" s="15">
        <f t="shared" si="4"/>
        <v>0</v>
      </c>
      <c r="AH18" s="15" t="str">
        <f t="shared" si="5"/>
        <v xml:space="preserve">Glen A. Wilson </v>
      </c>
      <c r="AI18" s="15">
        <f t="shared" si="6"/>
        <v>0</v>
      </c>
    </row>
    <row r="19" spans="1:35">
      <c r="A19" s="14" t="s">
        <v>601</v>
      </c>
      <c r="B19" s="14" t="s">
        <v>620</v>
      </c>
      <c r="C19" s="14" t="s">
        <v>603</v>
      </c>
      <c r="D19" s="14" t="s">
        <v>539</v>
      </c>
      <c r="E19" s="14" t="s">
        <v>540</v>
      </c>
      <c r="F19" s="14">
        <v>8</v>
      </c>
      <c r="G19" s="14">
        <v>5</v>
      </c>
      <c r="H19" s="14">
        <v>1</v>
      </c>
      <c r="I19" s="15">
        <f>SUM(F19:H19)</f>
        <v>14</v>
      </c>
      <c r="J19" s="17">
        <f>1/F19+1/G19+1/H19</f>
        <v>1.325</v>
      </c>
      <c r="L19" s="14">
        <v>9</v>
      </c>
      <c r="M19" s="14">
        <v>9</v>
      </c>
      <c r="N19" s="14">
        <v>9</v>
      </c>
      <c r="O19" s="15">
        <f>SUM(L19:N19)</f>
        <v>27</v>
      </c>
      <c r="P19" s="17">
        <f>1/L19+1/M19+1/N19</f>
        <v>0.33333333333333331</v>
      </c>
      <c r="Q19" s="15">
        <f>SUM(L19:N19,F19:H19)</f>
        <v>41</v>
      </c>
      <c r="R19" s="17">
        <f>1/F19+1/G19+1/H19+1/L19+1/M19+1/N19</f>
        <v>1.6583333333333334</v>
      </c>
      <c r="T19" s="14">
        <v>9</v>
      </c>
      <c r="U19" s="14">
        <v>9</v>
      </c>
      <c r="V19" s="14">
        <v>9</v>
      </c>
      <c r="W19" s="15">
        <f>SUM(T19:V19)</f>
        <v>27</v>
      </c>
      <c r="X19" s="15">
        <f>SUM(T19:V19,L19:N19)</f>
        <v>54</v>
      </c>
      <c r="Y19" s="17">
        <f>1/L19+1/M19+1/N19+1/T19+1/U19+1/V19</f>
        <v>0.66666666666666674</v>
      </c>
      <c r="Z19" s="15">
        <f t="shared" si="7"/>
        <v>41</v>
      </c>
      <c r="AA19" s="17">
        <f t="shared" si="8"/>
        <v>1.6583333333333334</v>
      </c>
      <c r="AC19" s="15">
        <f t="shared" si="0"/>
        <v>1</v>
      </c>
      <c r="AD19" s="15">
        <f t="shared" si="1"/>
        <v>0</v>
      </c>
      <c r="AE19" s="15">
        <f t="shared" si="2"/>
        <v>0</v>
      </c>
      <c r="AF19" s="15">
        <f t="shared" si="3"/>
        <v>0</v>
      </c>
      <c r="AG19" s="15">
        <f t="shared" si="4"/>
        <v>2</v>
      </c>
      <c r="AH19" s="15" t="str">
        <f t="shared" si="5"/>
        <v xml:space="preserve">Yucaipa </v>
      </c>
      <c r="AI19" s="15">
        <f t="shared" si="6"/>
        <v>38</v>
      </c>
    </row>
    <row r="20" spans="1:35">
      <c r="A20" s="14" t="s">
        <v>601</v>
      </c>
      <c r="B20" s="14" t="s">
        <v>625</v>
      </c>
      <c r="C20" s="14" t="s">
        <v>603</v>
      </c>
      <c r="D20" s="14" t="s">
        <v>608</v>
      </c>
      <c r="E20" s="14" t="s">
        <v>380</v>
      </c>
      <c r="F20" s="14">
        <v>5</v>
      </c>
      <c r="G20" s="14">
        <v>6</v>
      </c>
      <c r="H20" s="14">
        <v>3</v>
      </c>
      <c r="I20" s="15">
        <f>SUM(F20:H20)</f>
        <v>14</v>
      </c>
      <c r="J20" s="17">
        <f>1/F20+1/G20+1/H20</f>
        <v>0.7</v>
      </c>
      <c r="L20" s="14">
        <v>9</v>
      </c>
      <c r="M20" s="14">
        <v>9</v>
      </c>
      <c r="N20" s="14">
        <v>9</v>
      </c>
      <c r="O20" s="15">
        <f>SUM(L20:N20)</f>
        <v>27</v>
      </c>
      <c r="P20" s="17">
        <f>1/L20+1/M20+1/N20</f>
        <v>0.33333333333333331</v>
      </c>
      <c r="Q20" s="15">
        <f>SUM(L20:N20,F20:H20)</f>
        <v>41</v>
      </c>
      <c r="R20" s="17">
        <f>1/F20+1/G20+1/H20+1/L20+1/M20+1/N20</f>
        <v>1.0333333333333334</v>
      </c>
      <c r="T20" s="14">
        <v>9</v>
      </c>
      <c r="U20" s="14">
        <v>9</v>
      </c>
      <c r="V20" s="14">
        <v>9</v>
      </c>
      <c r="W20" s="15">
        <f>SUM(T20:V20)</f>
        <v>27</v>
      </c>
      <c r="X20" s="15">
        <f>SUM(T20:V20,L20:N20)</f>
        <v>54</v>
      </c>
      <c r="Y20" s="17">
        <f>1/L20+1/M20+1/N20+1/T20+1/U20+1/V20</f>
        <v>0.66666666666666674</v>
      </c>
      <c r="Z20" s="15">
        <f t="shared" si="7"/>
        <v>41</v>
      </c>
      <c r="AA20" s="17">
        <f t="shared" si="8"/>
        <v>1.0333333333333334</v>
      </c>
      <c r="AC20" s="15">
        <f t="shared" si="0"/>
        <v>0</v>
      </c>
      <c r="AD20" s="15">
        <f t="shared" si="1"/>
        <v>0</v>
      </c>
      <c r="AE20" s="15">
        <f t="shared" si="2"/>
        <v>0</v>
      </c>
      <c r="AF20" s="15">
        <f t="shared" si="3"/>
        <v>0</v>
      </c>
      <c r="AG20" s="15">
        <f t="shared" si="4"/>
        <v>0</v>
      </c>
      <c r="AH20" s="15" t="str">
        <f t="shared" si="5"/>
        <v xml:space="preserve">El Camino Real </v>
      </c>
      <c r="AI20" s="15">
        <f t="shared" si="6"/>
        <v>24</v>
      </c>
    </row>
    <row r="21" spans="1:35">
      <c r="A21" s="14" t="s">
        <v>601</v>
      </c>
      <c r="B21" s="14" t="s">
        <v>623</v>
      </c>
      <c r="C21" s="14" t="s">
        <v>603</v>
      </c>
      <c r="D21" s="14" t="s">
        <v>306</v>
      </c>
      <c r="E21" s="14" t="s">
        <v>307</v>
      </c>
      <c r="F21" s="14">
        <v>4</v>
      </c>
      <c r="G21" s="14">
        <v>7</v>
      </c>
      <c r="H21" s="14">
        <v>4</v>
      </c>
      <c r="I21" s="15">
        <f>SUM(F21:H21)</f>
        <v>15</v>
      </c>
      <c r="J21" s="17">
        <f>1/F21+1/G21+1/H21</f>
        <v>0.64285714285714279</v>
      </c>
      <c r="L21" s="14">
        <v>9</v>
      </c>
      <c r="M21" s="14">
        <v>9</v>
      </c>
      <c r="N21" s="14">
        <v>9</v>
      </c>
      <c r="O21" s="15">
        <f>SUM(L21:N21)</f>
        <v>27</v>
      </c>
      <c r="P21" s="17">
        <f>1/L21+1/M21+1/N21</f>
        <v>0.33333333333333331</v>
      </c>
      <c r="Q21" s="15">
        <f>SUM(L21:N21,F21:H21)</f>
        <v>42</v>
      </c>
      <c r="R21" s="17">
        <f>1/F21+1/G21+1/H21+1/L21+1/M21+1/N21</f>
        <v>0.97619047619047628</v>
      </c>
      <c r="T21" s="14">
        <v>9</v>
      </c>
      <c r="U21" s="14">
        <v>9</v>
      </c>
      <c r="V21" s="14">
        <v>9</v>
      </c>
      <c r="W21" s="15">
        <f>SUM(T21:V21)</f>
        <v>27</v>
      </c>
      <c r="X21" s="15">
        <f>SUM(T21:V21,L21:N21)</f>
        <v>54</v>
      </c>
      <c r="Y21" s="17">
        <f>1/L21+1/M21+1/N21+1/T21+1/U21+1/V21</f>
        <v>0.66666666666666674</v>
      </c>
      <c r="Z21" s="15">
        <f t="shared" si="7"/>
        <v>42</v>
      </c>
      <c r="AA21" s="17">
        <f t="shared" si="8"/>
        <v>0.97619047619047628</v>
      </c>
      <c r="AC21" s="15">
        <f t="shared" si="0"/>
        <v>0</v>
      </c>
      <c r="AD21" s="15">
        <f t="shared" si="1"/>
        <v>0</v>
      </c>
      <c r="AE21" s="15">
        <f t="shared" si="2"/>
        <v>0</v>
      </c>
      <c r="AF21" s="15">
        <f t="shared" si="3"/>
        <v>0</v>
      </c>
      <c r="AG21" s="15">
        <f t="shared" si="4"/>
        <v>0</v>
      </c>
      <c r="AH21" s="15" t="str">
        <f t="shared" si="5"/>
        <v xml:space="preserve">Claremont </v>
      </c>
      <c r="AI21" s="15">
        <f t="shared" si="6"/>
        <v>0</v>
      </c>
    </row>
    <row r="22" spans="1:35">
      <c r="A22" s="14" t="s">
        <v>601</v>
      </c>
      <c r="B22" s="14" t="s">
        <v>626</v>
      </c>
      <c r="C22" s="14" t="s">
        <v>606</v>
      </c>
      <c r="D22" s="14" t="s">
        <v>452</v>
      </c>
      <c r="E22" s="14" t="s">
        <v>453</v>
      </c>
      <c r="F22" s="14">
        <v>5</v>
      </c>
      <c r="G22" s="14">
        <v>7</v>
      </c>
      <c r="H22" s="14">
        <v>3</v>
      </c>
      <c r="I22" s="15">
        <f>SUM(F22:H22)</f>
        <v>15</v>
      </c>
      <c r="J22" s="17">
        <f>1/F22+1/G22+1/H22</f>
        <v>0.67619047619047623</v>
      </c>
      <c r="L22" s="14">
        <v>9</v>
      </c>
      <c r="M22" s="14">
        <v>9</v>
      </c>
      <c r="N22" s="14">
        <v>9</v>
      </c>
      <c r="O22" s="15">
        <f>SUM(L22:N22)</f>
        <v>27</v>
      </c>
      <c r="P22" s="17">
        <f>1/L22+1/M22+1/N22</f>
        <v>0.33333333333333331</v>
      </c>
      <c r="Q22" s="15">
        <f>SUM(L22:N22,F22:H22)</f>
        <v>42</v>
      </c>
      <c r="R22" s="17">
        <f>1/F22+1/G22+1/H22+1/L22+1/M22+1/N22</f>
        <v>1.0095238095238097</v>
      </c>
      <c r="T22" s="14">
        <v>9</v>
      </c>
      <c r="U22" s="14">
        <v>9</v>
      </c>
      <c r="V22" s="14">
        <v>9</v>
      </c>
      <c r="W22" s="15">
        <f>SUM(T22:V22)</f>
        <v>27</v>
      </c>
      <c r="X22" s="15">
        <f>SUM(T22:V22,L22:N22)</f>
        <v>54</v>
      </c>
      <c r="Y22" s="17">
        <f>1/L22+1/M22+1/N22+1/T22+1/U22+1/V22</f>
        <v>0.66666666666666674</v>
      </c>
      <c r="Z22" s="15">
        <f t="shared" si="7"/>
        <v>42</v>
      </c>
      <c r="AA22" s="17">
        <f t="shared" si="8"/>
        <v>1.0095238095238097</v>
      </c>
      <c r="AC22" s="15">
        <f t="shared" si="0"/>
        <v>0</v>
      </c>
      <c r="AD22" s="15">
        <f t="shared" si="1"/>
        <v>0</v>
      </c>
      <c r="AE22" s="15">
        <f t="shared" si="2"/>
        <v>0</v>
      </c>
      <c r="AF22" s="15">
        <f>COUNTIF(AB22,"*1*")+COUNTIF(AB22,"*2*")+COUNTIF(AB22,"*3*")</f>
        <v>0</v>
      </c>
      <c r="AG22" s="15">
        <f t="shared" si="4"/>
        <v>0</v>
      </c>
      <c r="AH22" s="15" t="str">
        <f t="shared" si="5"/>
        <v xml:space="preserve">Riverside STEM </v>
      </c>
      <c r="AI22" s="15">
        <f t="shared" si="6"/>
        <v>0</v>
      </c>
    </row>
    <row r="23" spans="1:35">
      <c r="A23" s="14" t="s">
        <v>601</v>
      </c>
      <c r="B23" s="14" t="s">
        <v>623</v>
      </c>
      <c r="C23" s="14" t="s">
        <v>603</v>
      </c>
      <c r="D23" s="14" t="s">
        <v>607</v>
      </c>
      <c r="E23" s="14" t="s">
        <v>275</v>
      </c>
      <c r="F23" s="14">
        <v>7</v>
      </c>
      <c r="G23" s="14">
        <v>3</v>
      </c>
      <c r="H23" s="14">
        <v>6</v>
      </c>
      <c r="I23" s="15">
        <f>SUM(F23:H23)</f>
        <v>16</v>
      </c>
      <c r="J23" s="17">
        <f>1/F23+1/G23+1/H23</f>
        <v>0.64285714285714279</v>
      </c>
      <c r="L23" s="14">
        <v>9</v>
      </c>
      <c r="M23" s="14">
        <v>9</v>
      </c>
      <c r="N23" s="14">
        <v>9</v>
      </c>
      <c r="O23" s="15">
        <f>SUM(L23:N23)</f>
        <v>27</v>
      </c>
      <c r="P23" s="17">
        <f>1/L23+1/M23+1/N23</f>
        <v>0.33333333333333331</v>
      </c>
      <c r="Q23" s="15">
        <f>SUM(L23:N23,F23:H23)</f>
        <v>43</v>
      </c>
      <c r="R23" s="17">
        <f>1/F23+1/G23+1/H23+1/L23+1/M23+1/N23</f>
        <v>0.97619047619047628</v>
      </c>
      <c r="T23" s="14">
        <v>9</v>
      </c>
      <c r="U23" s="14">
        <v>9</v>
      </c>
      <c r="V23" s="14">
        <v>9</v>
      </c>
      <c r="W23" s="15">
        <f>SUM(T23:V23)</f>
        <v>27</v>
      </c>
      <c r="X23" s="15">
        <f>SUM(T23:V23,L23:N23)</f>
        <v>54</v>
      </c>
      <c r="Y23" s="17">
        <f>1/L23+1/M23+1/N23+1/T23+1/U23+1/V23</f>
        <v>0.66666666666666674</v>
      </c>
      <c r="Z23" s="15">
        <f t="shared" si="7"/>
        <v>43</v>
      </c>
      <c r="AA23" s="17">
        <f t="shared" si="8"/>
        <v>0.97619047619047628</v>
      </c>
      <c r="AC23" s="15">
        <f t="shared" si="0"/>
        <v>0</v>
      </c>
      <c r="AD23" s="15">
        <f t="shared" si="1"/>
        <v>0</v>
      </c>
      <c r="AE23" s="15">
        <f t="shared" si="2"/>
        <v>0</v>
      </c>
      <c r="AF23" s="15">
        <f>COUNTIF(AB23,"*1*")+COUNTIF(AB23,"*2*")+COUNTIF(AB23,"*3*")</f>
        <v>0</v>
      </c>
      <c r="AG23" s="15">
        <f t="shared" si="4"/>
        <v>0</v>
      </c>
      <c r="AH23" s="15" t="str">
        <f t="shared" si="5"/>
        <v xml:space="preserve">Claremont </v>
      </c>
      <c r="AI23" s="15">
        <f t="shared" si="6"/>
        <v>0</v>
      </c>
    </row>
    <row r="24" spans="1:35">
      <c r="A24" s="14" t="s">
        <v>601</v>
      </c>
      <c r="B24" s="14" t="s">
        <v>625</v>
      </c>
      <c r="C24" s="14" t="s">
        <v>602</v>
      </c>
      <c r="D24" s="14" t="s">
        <v>363</v>
      </c>
      <c r="E24" s="14" t="s">
        <v>364</v>
      </c>
      <c r="F24" s="14">
        <v>8</v>
      </c>
      <c r="G24" s="14">
        <v>6</v>
      </c>
      <c r="H24" s="14">
        <v>2</v>
      </c>
      <c r="I24" s="15">
        <f>SUM(F24:H24)</f>
        <v>16</v>
      </c>
      <c r="J24" s="17">
        <f>1/F24+1/G24+1/H24</f>
        <v>0.79166666666666663</v>
      </c>
      <c r="L24" s="14">
        <v>9</v>
      </c>
      <c r="M24" s="14">
        <v>9</v>
      </c>
      <c r="N24" s="14">
        <v>9</v>
      </c>
      <c r="O24" s="15">
        <f>SUM(L24:N24)</f>
        <v>27</v>
      </c>
      <c r="P24" s="17">
        <f>1/L24+1/M24+1/N24</f>
        <v>0.33333333333333331</v>
      </c>
      <c r="Q24" s="15">
        <f>SUM(L24:N24,F24:H24)</f>
        <v>43</v>
      </c>
      <c r="R24" s="17">
        <f>1/F24+1/G24+1/H24+1/L24+1/M24+1/N24</f>
        <v>1.125</v>
      </c>
      <c r="T24" s="14">
        <v>9</v>
      </c>
      <c r="U24" s="14">
        <v>9</v>
      </c>
      <c r="V24" s="14">
        <v>9</v>
      </c>
      <c r="W24" s="15">
        <f>SUM(T24:V24)</f>
        <v>27</v>
      </c>
      <c r="X24" s="15">
        <f>SUM(T24:V24,L24:N24)</f>
        <v>54</v>
      </c>
      <c r="Y24" s="17">
        <f>1/L24+1/M24+1/N24+1/T24+1/U24+1/V24</f>
        <v>0.66666666666666674</v>
      </c>
      <c r="Z24" s="15">
        <f t="shared" si="7"/>
        <v>43</v>
      </c>
      <c r="AA24" s="17">
        <f t="shared" si="8"/>
        <v>1.125</v>
      </c>
      <c r="AC24" s="15">
        <f t="shared" si="0"/>
        <v>0</v>
      </c>
      <c r="AD24" s="15">
        <f t="shared" si="1"/>
        <v>0</v>
      </c>
      <c r="AE24" s="15">
        <f t="shared" si="2"/>
        <v>0</v>
      </c>
      <c r="AF24" s="15">
        <f>COUNTIF(AB24,"*1*")+COUNTIF(AB24,"*2*")+COUNTIF(AB24,"*3*")</f>
        <v>0</v>
      </c>
      <c r="AG24" s="15">
        <f t="shared" si="4"/>
        <v>0</v>
      </c>
      <c r="AH24" s="15" t="str">
        <f t="shared" si="5"/>
        <v xml:space="preserve">El Camino Real </v>
      </c>
      <c r="AI24" s="15">
        <f t="shared" si="6"/>
        <v>24</v>
      </c>
    </row>
    <row r="25" spans="1:35">
      <c r="A25" s="14" t="s">
        <v>601</v>
      </c>
      <c r="B25" s="14" t="s">
        <v>621</v>
      </c>
      <c r="C25" s="14" t="s">
        <v>602</v>
      </c>
      <c r="D25" s="14" t="s">
        <v>509</v>
      </c>
      <c r="E25" s="14" t="s">
        <v>510</v>
      </c>
      <c r="F25" s="14">
        <v>3</v>
      </c>
      <c r="G25" s="14">
        <v>5</v>
      </c>
      <c r="H25" s="14">
        <v>8</v>
      </c>
      <c r="I25" s="15">
        <f>SUM(F25:H25)</f>
        <v>16</v>
      </c>
      <c r="J25" s="17">
        <f>1/F25+1/G25+1/H25</f>
        <v>0.65833333333333333</v>
      </c>
      <c r="L25" s="14">
        <v>9</v>
      </c>
      <c r="M25" s="14">
        <v>9</v>
      </c>
      <c r="N25" s="14">
        <v>9</v>
      </c>
      <c r="O25" s="15">
        <f>SUM(L25:N25)</f>
        <v>27</v>
      </c>
      <c r="P25" s="17">
        <f>1/L25+1/M25+1/N25</f>
        <v>0.33333333333333331</v>
      </c>
      <c r="Q25" s="15">
        <f>SUM(L25:N25,F25:H25)</f>
        <v>43</v>
      </c>
      <c r="R25" s="17">
        <f>1/F25+1/G25+1/H25+1/L25+1/M25+1/N25</f>
        <v>0.9916666666666667</v>
      </c>
      <c r="T25" s="14">
        <v>9</v>
      </c>
      <c r="U25" s="14">
        <v>9</v>
      </c>
      <c r="V25" s="14">
        <v>9</v>
      </c>
      <c r="W25" s="15">
        <f>SUM(T25:V25)</f>
        <v>27</v>
      </c>
      <c r="X25" s="15">
        <f>SUM(T25:V25,L25:N25)</f>
        <v>54</v>
      </c>
      <c r="Y25" s="17">
        <f>1/L25+1/M25+1/N25+1/T25+1/U25+1/V25</f>
        <v>0.66666666666666674</v>
      </c>
      <c r="Z25" s="15">
        <f t="shared" si="7"/>
        <v>43</v>
      </c>
      <c r="AA25" s="17">
        <f t="shared" si="8"/>
        <v>0.9916666666666667</v>
      </c>
      <c r="AC25" s="15">
        <f t="shared" si="0"/>
        <v>0</v>
      </c>
      <c r="AD25" s="15">
        <f t="shared" si="1"/>
        <v>0</v>
      </c>
      <c r="AE25" s="15">
        <f t="shared" si="2"/>
        <v>0</v>
      </c>
      <c r="AF25" s="15">
        <f>COUNTIF(AB25,"*1*")+COUNTIF(AB25,"*2*")+COUNTIF(AB25,"*3*")</f>
        <v>0</v>
      </c>
      <c r="AG25" s="15">
        <f t="shared" si="4"/>
        <v>0</v>
      </c>
      <c r="AH25" s="15" t="str">
        <f t="shared" si="5"/>
        <v xml:space="preserve">Vista Murrieta </v>
      </c>
      <c r="AI25" s="15">
        <f t="shared" si="6"/>
        <v>39</v>
      </c>
    </row>
    <row r="26" spans="1:35">
      <c r="A26" s="14" t="s">
        <v>601</v>
      </c>
      <c r="B26" s="14" t="s">
        <v>623</v>
      </c>
      <c r="C26" s="14" t="s">
        <v>604</v>
      </c>
      <c r="D26" s="14" t="s">
        <v>280</v>
      </c>
      <c r="E26" s="14" t="s">
        <v>281</v>
      </c>
      <c r="F26" s="14">
        <v>6</v>
      </c>
      <c r="G26" s="14">
        <v>7</v>
      </c>
      <c r="H26" s="14">
        <v>5</v>
      </c>
      <c r="I26" s="15">
        <f>SUM(F26:H26)</f>
        <v>18</v>
      </c>
      <c r="J26" s="17">
        <f>1/F26+1/G26+1/H26</f>
        <v>0.50952380952380949</v>
      </c>
      <c r="L26" s="14">
        <v>9</v>
      </c>
      <c r="M26" s="14">
        <v>9</v>
      </c>
      <c r="N26" s="14">
        <v>9</v>
      </c>
      <c r="O26" s="15">
        <f>SUM(L26:N26)</f>
        <v>27</v>
      </c>
      <c r="P26" s="17">
        <f>1/L26+1/M26+1/N26</f>
        <v>0.33333333333333331</v>
      </c>
      <c r="Q26" s="15">
        <f>SUM(L26:N26,F26:H26)</f>
        <v>45</v>
      </c>
      <c r="R26" s="17">
        <f>1/F26+1/G26+1/H26+1/L26+1/M26+1/N26</f>
        <v>0.84285714285714297</v>
      </c>
      <c r="T26" s="14">
        <v>9</v>
      </c>
      <c r="U26" s="14">
        <v>9</v>
      </c>
      <c r="V26" s="14">
        <v>9</v>
      </c>
      <c r="W26" s="15">
        <f>SUM(T26:V26)</f>
        <v>27</v>
      </c>
      <c r="X26" s="15">
        <f>SUM(T26:V26,L26:N26)</f>
        <v>54</v>
      </c>
      <c r="Y26" s="17">
        <f>1/L26+1/M26+1/N26+1/T26+1/U26+1/V26</f>
        <v>0.66666666666666674</v>
      </c>
      <c r="Z26" s="15">
        <f t="shared" si="7"/>
        <v>45</v>
      </c>
      <c r="AA26" s="17">
        <f t="shared" si="8"/>
        <v>0.84285714285714297</v>
      </c>
      <c r="AC26" s="15">
        <f t="shared" si="0"/>
        <v>0</v>
      </c>
      <c r="AD26" s="15">
        <f t="shared" si="1"/>
        <v>0</v>
      </c>
      <c r="AE26" s="15">
        <f t="shared" si="2"/>
        <v>0</v>
      </c>
      <c r="AF26" s="15">
        <f>COUNTIF(AB26,"*1*")+COUNTIF(AB26,"*2*")+COUNTIF(AB26,"*3*")</f>
        <v>0</v>
      </c>
      <c r="AG26" s="15">
        <f t="shared" si="4"/>
        <v>0</v>
      </c>
      <c r="AH26" s="15" t="str">
        <f t="shared" si="5"/>
        <v xml:space="preserve">Claremont </v>
      </c>
      <c r="AI26" s="15">
        <f t="shared" si="6"/>
        <v>0</v>
      </c>
    </row>
    <row r="27" spans="1:35">
      <c r="A27" s="14" t="s">
        <v>601</v>
      </c>
      <c r="B27" s="14" t="s">
        <v>623</v>
      </c>
      <c r="C27" s="14" t="s">
        <v>606</v>
      </c>
      <c r="D27" s="14" t="s">
        <v>292</v>
      </c>
      <c r="E27" s="14" t="s">
        <v>293</v>
      </c>
      <c r="F27" s="14">
        <v>6</v>
      </c>
      <c r="G27" s="14">
        <v>6</v>
      </c>
      <c r="H27" s="14">
        <v>6</v>
      </c>
      <c r="I27" s="15">
        <f>SUM(F27:H27)</f>
        <v>18</v>
      </c>
      <c r="J27" s="17">
        <f>1/F27+1/G27+1/H27</f>
        <v>0.5</v>
      </c>
      <c r="L27" s="14">
        <v>9</v>
      </c>
      <c r="M27" s="14">
        <v>9</v>
      </c>
      <c r="N27" s="14">
        <v>9</v>
      </c>
      <c r="O27" s="15">
        <f>SUM(L27:N27)</f>
        <v>27</v>
      </c>
      <c r="P27" s="17">
        <f>1/L27+1/M27+1/N27</f>
        <v>0.33333333333333331</v>
      </c>
      <c r="Q27" s="15">
        <f>SUM(L27:N27,F27:H27)</f>
        <v>45</v>
      </c>
      <c r="R27" s="17">
        <f>1/F27+1/G27+1/H27+1/L27+1/M27+1/N27</f>
        <v>0.83333333333333348</v>
      </c>
      <c r="T27" s="14">
        <v>9</v>
      </c>
      <c r="U27" s="14">
        <v>9</v>
      </c>
      <c r="V27" s="14">
        <v>9</v>
      </c>
      <c r="W27" s="15">
        <f>SUM(T27:V27)</f>
        <v>27</v>
      </c>
      <c r="X27" s="15">
        <f>SUM(T27:V27,L27:N27)</f>
        <v>54</v>
      </c>
      <c r="Y27" s="17">
        <f>1/L27+1/M27+1/N27+1/T27+1/U27+1/V27</f>
        <v>0.66666666666666674</v>
      </c>
      <c r="Z27" s="15">
        <f t="shared" si="7"/>
        <v>45</v>
      </c>
      <c r="AA27" s="17">
        <f t="shared" si="8"/>
        <v>0.83333333333333348</v>
      </c>
      <c r="AC27" s="15">
        <f t="shared" si="0"/>
        <v>0</v>
      </c>
      <c r="AD27" s="15">
        <f t="shared" si="1"/>
        <v>0</v>
      </c>
      <c r="AE27" s="15">
        <f t="shared" si="2"/>
        <v>0</v>
      </c>
      <c r="AF27" s="15">
        <f t="shared" ref="AF27:AF34" si="9">COUNTIF(AB27,"*1*")+COUNTIF(AB27,"*2*")+COUNTIF(AB27,"*3*")</f>
        <v>0</v>
      </c>
      <c r="AG27" s="15">
        <f t="shared" si="4"/>
        <v>0</v>
      </c>
      <c r="AH27" s="15" t="str">
        <f t="shared" si="5"/>
        <v xml:space="preserve">Claremont </v>
      </c>
      <c r="AI27" s="15">
        <f t="shared" si="6"/>
        <v>0</v>
      </c>
    </row>
    <row r="28" spans="1:35">
      <c r="A28" s="14" t="s">
        <v>601</v>
      </c>
      <c r="B28" s="14" t="s">
        <v>625</v>
      </c>
      <c r="C28" s="14" t="s">
        <v>606</v>
      </c>
      <c r="D28" s="14" t="s">
        <v>372</v>
      </c>
      <c r="E28" s="14" t="s">
        <v>228</v>
      </c>
      <c r="F28" s="14">
        <v>8</v>
      </c>
      <c r="G28" s="14">
        <v>2</v>
      </c>
      <c r="H28" s="14">
        <v>8</v>
      </c>
      <c r="I28" s="15">
        <f>SUM(F28:H28)</f>
        <v>18</v>
      </c>
      <c r="J28" s="17">
        <f>1/F28+1/G28+1/H28</f>
        <v>0.75</v>
      </c>
      <c r="L28" s="14">
        <v>9</v>
      </c>
      <c r="M28" s="14">
        <v>9</v>
      </c>
      <c r="N28" s="14">
        <v>9</v>
      </c>
      <c r="O28" s="15">
        <f>SUM(L28:N28)</f>
        <v>27</v>
      </c>
      <c r="P28" s="17">
        <f>1/L28+1/M28+1/N28</f>
        <v>0.33333333333333331</v>
      </c>
      <c r="Q28" s="15">
        <f>SUM(L28:N28,F28:H28)</f>
        <v>45</v>
      </c>
      <c r="R28" s="17">
        <f>1/F28+1/G28+1/H28+1/L28+1/M28+1/N28</f>
        <v>1.0833333333333335</v>
      </c>
      <c r="T28" s="14">
        <v>9</v>
      </c>
      <c r="U28" s="14">
        <v>9</v>
      </c>
      <c r="V28" s="14">
        <v>9</v>
      </c>
      <c r="W28" s="15">
        <f>SUM(T28:V28)</f>
        <v>27</v>
      </c>
      <c r="X28" s="15">
        <f>SUM(T28:V28,L28:N28)</f>
        <v>54</v>
      </c>
      <c r="Y28" s="17">
        <f>1/L28+1/M28+1/N28+1/T28+1/U28+1/V28</f>
        <v>0.66666666666666674</v>
      </c>
      <c r="Z28" s="15">
        <f t="shared" si="7"/>
        <v>45</v>
      </c>
      <c r="AA28" s="17">
        <f t="shared" si="8"/>
        <v>1.0833333333333335</v>
      </c>
      <c r="AC28" s="15">
        <f t="shared" si="0"/>
        <v>0</v>
      </c>
      <c r="AD28" s="15">
        <f t="shared" si="1"/>
        <v>0</v>
      </c>
      <c r="AE28" s="15">
        <f t="shared" si="2"/>
        <v>0</v>
      </c>
      <c r="AF28" s="15">
        <f t="shared" si="9"/>
        <v>0</v>
      </c>
      <c r="AG28" s="15">
        <f t="shared" si="4"/>
        <v>0</v>
      </c>
      <c r="AH28" s="15" t="str">
        <f t="shared" si="5"/>
        <v xml:space="preserve">El Camino Real </v>
      </c>
      <c r="AI28" s="15">
        <f t="shared" si="6"/>
        <v>24</v>
      </c>
    </row>
    <row r="29" spans="1:35">
      <c r="A29" s="14" t="s">
        <v>601</v>
      </c>
      <c r="B29" s="14" t="s">
        <v>626</v>
      </c>
      <c r="C29" s="14" t="s">
        <v>604</v>
      </c>
      <c r="D29" s="14" t="s">
        <v>443</v>
      </c>
      <c r="E29" s="14" t="s">
        <v>444</v>
      </c>
      <c r="F29" s="14">
        <v>7</v>
      </c>
      <c r="G29" s="14">
        <v>6</v>
      </c>
      <c r="H29" s="14">
        <v>8</v>
      </c>
      <c r="I29" s="15">
        <f>SUM(F29:H29)</f>
        <v>21</v>
      </c>
      <c r="J29" s="17">
        <f>1/F29+1/G29+1/H29</f>
        <v>0.43452380952380953</v>
      </c>
      <c r="L29" s="14">
        <v>9</v>
      </c>
      <c r="M29" s="14">
        <v>9</v>
      </c>
      <c r="N29" s="14">
        <v>9</v>
      </c>
      <c r="O29" s="15">
        <f>SUM(L29:N29)</f>
        <v>27</v>
      </c>
      <c r="P29" s="17">
        <f>1/L29+1/M29+1/N29</f>
        <v>0.33333333333333331</v>
      </c>
      <c r="Q29" s="15">
        <f>SUM(L29:N29,F29:H29)</f>
        <v>48</v>
      </c>
      <c r="R29" s="17">
        <f>1/F29+1/G29+1/H29+1/L29+1/M29+1/N29</f>
        <v>0.76785714285714302</v>
      </c>
      <c r="T29" s="14">
        <v>9</v>
      </c>
      <c r="U29" s="14">
        <v>9</v>
      </c>
      <c r="V29" s="14">
        <v>9</v>
      </c>
      <c r="W29" s="15">
        <f>SUM(T29:V29)</f>
        <v>27</v>
      </c>
      <c r="X29" s="15">
        <f>SUM(T29:V29,L29:N29)</f>
        <v>54</v>
      </c>
      <c r="Y29" s="17">
        <f>1/L29+1/M29+1/N29+1/T29+1/U29+1/V29</f>
        <v>0.66666666666666674</v>
      </c>
      <c r="Z29" s="15">
        <f t="shared" si="7"/>
        <v>48</v>
      </c>
      <c r="AA29" s="17">
        <f t="shared" si="8"/>
        <v>0.76785714285714302</v>
      </c>
      <c r="AC29" s="15">
        <f t="shared" si="0"/>
        <v>0</v>
      </c>
      <c r="AD29" s="15">
        <f t="shared" si="1"/>
        <v>0</v>
      </c>
      <c r="AE29" s="15">
        <f t="shared" si="2"/>
        <v>0</v>
      </c>
      <c r="AF29" s="15">
        <f t="shared" si="9"/>
        <v>0</v>
      </c>
      <c r="AG29" s="15">
        <f t="shared" si="4"/>
        <v>0</v>
      </c>
      <c r="AH29" s="15" t="str">
        <f t="shared" si="5"/>
        <v xml:space="preserve">Riverside STEM </v>
      </c>
      <c r="AI29" s="15">
        <f t="shared" si="6"/>
        <v>0</v>
      </c>
    </row>
    <row r="30" spans="1:35">
      <c r="A30" s="14" t="s">
        <v>601</v>
      </c>
      <c r="B30" s="14" t="s">
        <v>623</v>
      </c>
      <c r="C30" s="14" t="s">
        <v>602</v>
      </c>
      <c r="D30" s="14" t="s">
        <v>295</v>
      </c>
      <c r="E30" s="14" t="s">
        <v>296</v>
      </c>
      <c r="F30" s="14">
        <v>8</v>
      </c>
      <c r="G30" s="14">
        <v>7</v>
      </c>
      <c r="H30" s="14">
        <v>6</v>
      </c>
      <c r="I30" s="15">
        <f>SUM(F30:H30)</f>
        <v>21</v>
      </c>
      <c r="J30" s="17">
        <f>1/F30+1/G30+1/H30</f>
        <v>0.43452380952380953</v>
      </c>
      <c r="L30" s="14">
        <v>9</v>
      </c>
      <c r="M30" s="14">
        <v>9</v>
      </c>
      <c r="N30" s="14">
        <v>9</v>
      </c>
      <c r="O30" s="15">
        <f>SUM(L30:N30)</f>
        <v>27</v>
      </c>
      <c r="P30" s="17">
        <f>1/L30+1/M30+1/N30</f>
        <v>0.33333333333333331</v>
      </c>
      <c r="Q30" s="15">
        <f>SUM(L30:N30,F30:H30)</f>
        <v>48</v>
      </c>
      <c r="R30" s="17">
        <f>1/F30+1/G30+1/H30+1/L30+1/M30+1/N30</f>
        <v>0.76785714285714302</v>
      </c>
      <c r="T30" s="14">
        <v>9</v>
      </c>
      <c r="U30" s="14">
        <v>9</v>
      </c>
      <c r="V30" s="14">
        <v>9</v>
      </c>
      <c r="W30" s="15">
        <f>SUM(T30:V30)</f>
        <v>27</v>
      </c>
      <c r="X30" s="15">
        <f>SUM(T30:V30,L30:N30)</f>
        <v>54</v>
      </c>
      <c r="Y30" s="17">
        <f>1/L30+1/M30+1/N30+1/T30+1/U30+1/V30</f>
        <v>0.66666666666666674</v>
      </c>
      <c r="Z30" s="15">
        <f t="shared" si="7"/>
        <v>48</v>
      </c>
      <c r="AA30" s="17">
        <f t="shared" si="8"/>
        <v>0.76785714285714302</v>
      </c>
      <c r="AC30" s="15">
        <f t="shared" si="0"/>
        <v>0</v>
      </c>
      <c r="AD30" s="15">
        <f t="shared" si="1"/>
        <v>0</v>
      </c>
      <c r="AE30" s="15">
        <f t="shared" si="2"/>
        <v>0</v>
      </c>
      <c r="AF30" s="15">
        <f t="shared" si="9"/>
        <v>0</v>
      </c>
      <c r="AG30" s="15">
        <f t="shared" si="4"/>
        <v>0</v>
      </c>
      <c r="AH30" s="15" t="str">
        <f t="shared" si="5"/>
        <v xml:space="preserve">Claremont </v>
      </c>
      <c r="AI30" s="15">
        <f t="shared" si="6"/>
        <v>0</v>
      </c>
    </row>
    <row r="31" spans="1:35">
      <c r="A31" s="14" t="s">
        <v>601</v>
      </c>
      <c r="B31" s="14" t="s">
        <v>623</v>
      </c>
      <c r="C31" s="14" t="s">
        <v>602</v>
      </c>
      <c r="D31" s="14" t="s">
        <v>324</v>
      </c>
      <c r="E31" s="14" t="s">
        <v>325</v>
      </c>
      <c r="F31" s="14">
        <v>5</v>
      </c>
      <c r="G31" s="14">
        <v>8</v>
      </c>
      <c r="H31" s="14">
        <v>8</v>
      </c>
      <c r="I31" s="15">
        <f>SUM(F31:H31)</f>
        <v>21</v>
      </c>
      <c r="J31" s="17">
        <f>1/F31+1/G31+1/H31</f>
        <v>0.45</v>
      </c>
      <c r="L31" s="14">
        <v>9</v>
      </c>
      <c r="M31" s="14">
        <v>9</v>
      </c>
      <c r="N31" s="14">
        <v>9</v>
      </c>
      <c r="O31" s="15">
        <f>SUM(L31:N31)</f>
        <v>27</v>
      </c>
      <c r="P31" s="17">
        <f>1/L31+1/M31+1/N31</f>
        <v>0.33333333333333331</v>
      </c>
      <c r="Q31" s="15">
        <f>SUM(L31:N31,F31:H31)</f>
        <v>48</v>
      </c>
      <c r="R31" s="17">
        <f>1/F31+1/G31+1/H31+1/L31+1/M31+1/N31</f>
        <v>0.78333333333333344</v>
      </c>
      <c r="T31" s="14">
        <v>9</v>
      </c>
      <c r="U31" s="14">
        <v>9</v>
      </c>
      <c r="V31" s="14">
        <v>9</v>
      </c>
      <c r="W31" s="15">
        <f>SUM(T31:V31)</f>
        <v>27</v>
      </c>
      <c r="X31" s="15">
        <f>SUM(T31:V31,L31:N31)</f>
        <v>54</v>
      </c>
      <c r="Y31" s="17">
        <f>1/L31+1/M31+1/N31+1/T31+1/U31+1/V31</f>
        <v>0.66666666666666674</v>
      </c>
      <c r="Z31" s="15">
        <f t="shared" si="7"/>
        <v>48</v>
      </c>
      <c r="AA31" s="17">
        <f t="shared" si="8"/>
        <v>0.78333333333333344</v>
      </c>
      <c r="AC31" s="15">
        <f t="shared" si="0"/>
        <v>0</v>
      </c>
      <c r="AD31" s="15">
        <f t="shared" si="1"/>
        <v>0</v>
      </c>
      <c r="AE31" s="15">
        <f t="shared" si="2"/>
        <v>0</v>
      </c>
      <c r="AF31" s="15">
        <f t="shared" si="9"/>
        <v>0</v>
      </c>
      <c r="AG31" s="15">
        <f t="shared" si="4"/>
        <v>0</v>
      </c>
      <c r="AH31" s="15" t="str">
        <f t="shared" si="5"/>
        <v xml:space="preserve">Claremont </v>
      </c>
      <c r="AI31" s="15">
        <f t="shared" si="6"/>
        <v>0</v>
      </c>
    </row>
    <row r="32" spans="1:35">
      <c r="A32" s="14" t="s">
        <v>601</v>
      </c>
      <c r="B32" s="14" t="s">
        <v>622</v>
      </c>
      <c r="C32" s="14" t="s">
        <v>602</v>
      </c>
      <c r="D32" s="14" t="s">
        <v>205</v>
      </c>
      <c r="E32" s="14" t="s">
        <v>206</v>
      </c>
      <c r="F32" s="14">
        <v>7</v>
      </c>
      <c r="G32" s="14">
        <v>8</v>
      </c>
      <c r="H32" s="14">
        <v>7</v>
      </c>
      <c r="I32" s="15">
        <f>SUM(F32:H32)</f>
        <v>22</v>
      </c>
      <c r="J32" s="17">
        <f>1/F32+1/G32+1/H32</f>
        <v>0.4107142857142857</v>
      </c>
      <c r="L32" s="14">
        <v>9</v>
      </c>
      <c r="M32" s="14">
        <v>9</v>
      </c>
      <c r="N32" s="14">
        <v>9</v>
      </c>
      <c r="O32" s="15">
        <f>SUM(L32:N32)</f>
        <v>27</v>
      </c>
      <c r="P32" s="17">
        <f>1/L32+1/M32+1/N32</f>
        <v>0.33333333333333331</v>
      </c>
      <c r="Q32" s="15">
        <f>SUM(L32:N32,F32:H32)</f>
        <v>49</v>
      </c>
      <c r="R32" s="17">
        <f>1/F32+1/G32+1/H32+1/L32+1/M32+1/N32</f>
        <v>0.74404761904761907</v>
      </c>
      <c r="T32" s="14">
        <v>9</v>
      </c>
      <c r="U32" s="14">
        <v>9</v>
      </c>
      <c r="V32" s="14">
        <v>9</v>
      </c>
      <c r="W32" s="15">
        <f>SUM(T32:V32)</f>
        <v>27</v>
      </c>
      <c r="X32" s="15">
        <f>SUM(T32:V32,L32:N32)</f>
        <v>54</v>
      </c>
      <c r="Y32" s="17">
        <f>1/L32+1/M32+1/N32+1/T32+1/U32+1/V32</f>
        <v>0.66666666666666674</v>
      </c>
      <c r="Z32" s="15">
        <f t="shared" si="7"/>
        <v>49</v>
      </c>
      <c r="AA32" s="17">
        <f t="shared" si="8"/>
        <v>0.74404761904761907</v>
      </c>
      <c r="AC32" s="15">
        <f t="shared" si="0"/>
        <v>0</v>
      </c>
      <c r="AD32" s="15">
        <f t="shared" si="1"/>
        <v>0</v>
      </c>
      <c r="AE32" s="15">
        <f t="shared" si="2"/>
        <v>0</v>
      </c>
      <c r="AF32" s="15">
        <f t="shared" si="9"/>
        <v>0</v>
      </c>
      <c r="AG32" s="15">
        <f t="shared" si="4"/>
        <v>0</v>
      </c>
      <c r="AH32" s="15" t="str">
        <f t="shared" si="5"/>
        <v xml:space="preserve">Citrus Valley </v>
      </c>
      <c r="AI32" s="15">
        <f>SUMIF(AH$3:AH$24,AH32,AG$3:AG$24)</f>
        <v>8</v>
      </c>
    </row>
    <row r="33" spans="1:35">
      <c r="A33" s="14" t="s">
        <v>601</v>
      </c>
      <c r="B33" s="14" t="s">
        <v>626</v>
      </c>
      <c r="C33" s="14" t="s">
        <v>603</v>
      </c>
      <c r="D33" s="14" t="s">
        <v>449</v>
      </c>
      <c r="E33" s="14" t="s">
        <v>450</v>
      </c>
      <c r="F33" s="14">
        <v>6</v>
      </c>
      <c r="G33" s="14">
        <v>8</v>
      </c>
      <c r="H33" s="14">
        <v>8</v>
      </c>
      <c r="I33" s="15">
        <f>SUM(F33:H33)</f>
        <v>22</v>
      </c>
      <c r="J33" s="17">
        <f>1/F33+1/G33+1/H33</f>
        <v>0.41666666666666663</v>
      </c>
      <c r="L33" s="14">
        <v>9</v>
      </c>
      <c r="M33" s="14">
        <v>9</v>
      </c>
      <c r="N33" s="14">
        <v>9</v>
      </c>
      <c r="O33" s="15">
        <f>SUM(L33:N33)</f>
        <v>27</v>
      </c>
      <c r="P33" s="17">
        <f>1/L33+1/M33+1/N33</f>
        <v>0.33333333333333331</v>
      </c>
      <c r="Q33" s="15">
        <f>SUM(L33:N33,F33:H33)</f>
        <v>49</v>
      </c>
      <c r="R33" s="17">
        <f>1/F33+1/G33+1/H33+1/L33+1/M33+1/N33</f>
        <v>0.75</v>
      </c>
      <c r="T33" s="14">
        <v>9</v>
      </c>
      <c r="U33" s="14">
        <v>9</v>
      </c>
      <c r="V33" s="14">
        <v>9</v>
      </c>
      <c r="W33" s="15">
        <f>SUM(T33:V33)</f>
        <v>27</v>
      </c>
      <c r="X33" s="15">
        <f>SUM(T33:V33,L33:N33)</f>
        <v>54</v>
      </c>
      <c r="Y33" s="17">
        <f>1/L33+1/M33+1/N33+1/T33+1/U33+1/V33</f>
        <v>0.66666666666666674</v>
      </c>
      <c r="Z33" s="15">
        <f t="shared" si="7"/>
        <v>49</v>
      </c>
      <c r="AA33" s="17">
        <f t="shared" si="8"/>
        <v>0.75</v>
      </c>
      <c r="AC33" s="15">
        <f t="shared" si="0"/>
        <v>0</v>
      </c>
      <c r="AD33" s="15">
        <f t="shared" si="1"/>
        <v>0</v>
      </c>
      <c r="AE33" s="15">
        <f t="shared" si="2"/>
        <v>0</v>
      </c>
      <c r="AF33" s="15">
        <f t="shared" si="9"/>
        <v>0</v>
      </c>
      <c r="AG33" s="15">
        <f t="shared" si="4"/>
        <v>0</v>
      </c>
      <c r="AH33" s="15" t="str">
        <f t="shared" si="5"/>
        <v xml:space="preserve">Riverside STEM </v>
      </c>
      <c r="AI33" s="15">
        <f t="shared" si="6"/>
        <v>0</v>
      </c>
    </row>
    <row r="34" spans="1:35">
      <c r="A34" s="14" t="s">
        <v>601</v>
      </c>
      <c r="B34" s="14" t="s">
        <v>623</v>
      </c>
      <c r="C34" s="14" t="s">
        <v>606</v>
      </c>
      <c r="D34" s="14" t="s">
        <v>605</v>
      </c>
      <c r="E34" s="14" t="s">
        <v>352</v>
      </c>
      <c r="F34" s="14">
        <v>7</v>
      </c>
      <c r="G34" s="14">
        <v>8</v>
      </c>
      <c r="H34" s="14">
        <v>7</v>
      </c>
      <c r="I34" s="15">
        <f>SUM(F34:H34)</f>
        <v>22</v>
      </c>
      <c r="J34" s="17">
        <f>1/F34+1/G34+1/H34</f>
        <v>0.4107142857142857</v>
      </c>
      <c r="L34" s="14">
        <v>9</v>
      </c>
      <c r="M34" s="14">
        <v>9</v>
      </c>
      <c r="N34" s="14">
        <v>9</v>
      </c>
      <c r="O34" s="15">
        <f>SUM(L34:N34)</f>
        <v>27</v>
      </c>
      <c r="P34" s="17">
        <f>1/L34+1/M34+1/N34</f>
        <v>0.33333333333333331</v>
      </c>
      <c r="Q34" s="15">
        <f>SUM(L34:N34,F34:H34)</f>
        <v>49</v>
      </c>
      <c r="R34" s="17">
        <f>1/F34+1/G34+1/H34+1/L34+1/M34+1/N34</f>
        <v>0.74404761904761907</v>
      </c>
      <c r="T34" s="14">
        <v>9</v>
      </c>
      <c r="U34" s="14">
        <v>9</v>
      </c>
      <c r="V34" s="14">
        <v>9</v>
      </c>
      <c r="W34" s="15">
        <f>SUM(T34:V34)</f>
        <v>27</v>
      </c>
      <c r="X34" s="15">
        <f>SUM(T34:V34,L34:N34)</f>
        <v>54</v>
      </c>
      <c r="Y34" s="17">
        <f>1/L34+1/M34+1/N34+1/T34+1/U34+1/V34</f>
        <v>0.66666666666666674</v>
      </c>
      <c r="Z34" s="15">
        <f t="shared" si="7"/>
        <v>49</v>
      </c>
      <c r="AA34" s="17">
        <f t="shared" si="8"/>
        <v>0.74404761904761907</v>
      </c>
      <c r="AC34" s="15">
        <f t="shared" si="0"/>
        <v>0</v>
      </c>
      <c r="AD34" s="15">
        <f t="shared" si="1"/>
        <v>0</v>
      </c>
      <c r="AE34" s="15">
        <f t="shared" si="2"/>
        <v>0</v>
      </c>
      <c r="AF34" s="15">
        <f t="shared" si="9"/>
        <v>0</v>
      </c>
      <c r="AG34" s="15">
        <f t="shared" si="4"/>
        <v>0</v>
      </c>
      <c r="AH34" s="15" t="str">
        <f t="shared" si="5"/>
        <v xml:space="preserve">Claremont </v>
      </c>
      <c r="AI34" s="15">
        <f t="shared" si="6"/>
        <v>0</v>
      </c>
    </row>
    <row r="35" spans="1:35">
      <c r="A35" s="14" t="s">
        <v>601</v>
      </c>
      <c r="B35" s="14" t="s">
        <v>623</v>
      </c>
      <c r="C35" s="14" t="s">
        <v>604</v>
      </c>
      <c r="D35" s="14" t="s">
        <v>342</v>
      </c>
      <c r="E35" s="14" t="s">
        <v>343</v>
      </c>
      <c r="F35" s="14">
        <v>8</v>
      </c>
      <c r="G35" s="14">
        <v>8</v>
      </c>
      <c r="H35" s="14">
        <v>7</v>
      </c>
      <c r="I35" s="15">
        <f t="shared" ref="I35:I37" si="10">SUM(F35:H35)</f>
        <v>23</v>
      </c>
      <c r="J35" s="17">
        <f t="shared" ref="J35:J37" si="11">1/F35+1/G35+1/H35</f>
        <v>0.39285714285714285</v>
      </c>
      <c r="L35" s="14">
        <v>9</v>
      </c>
      <c r="M35" s="14">
        <v>9</v>
      </c>
      <c r="N35" s="14">
        <v>9</v>
      </c>
      <c r="O35" s="15">
        <f t="shared" ref="O35:O37" si="12">SUM(L35:N35)</f>
        <v>27</v>
      </c>
      <c r="P35" s="17">
        <f t="shared" ref="P35:P37" si="13">1/L35+1/M35+1/N35</f>
        <v>0.33333333333333331</v>
      </c>
      <c r="Q35" s="15">
        <f t="shared" ref="Q35:Q37" si="14">SUM(L35:N35,F35:H35)</f>
        <v>50</v>
      </c>
      <c r="R35" s="17">
        <f t="shared" ref="R35:R37" si="15">1/F35+1/G35+1/H35+1/L35+1/M35+1/N35</f>
        <v>0.72619047619047628</v>
      </c>
      <c r="T35" s="14">
        <v>9</v>
      </c>
      <c r="U35" s="14">
        <v>9</v>
      </c>
      <c r="V35" s="14">
        <v>9</v>
      </c>
      <c r="W35" s="15">
        <f t="shared" ref="W35:W37" si="16">SUM(T35:V35)</f>
        <v>27</v>
      </c>
      <c r="X35" s="15">
        <f t="shared" ref="X35:X37" si="17">SUM(T35:V35,L35:N35)</f>
        <v>54</v>
      </c>
      <c r="Y35" s="17">
        <f t="shared" ref="Y35:Y37" si="18">1/L35+1/M35+1/N35+1/T35+1/U35+1/V35</f>
        <v>0.66666666666666674</v>
      </c>
      <c r="Z35" s="15">
        <f t="shared" ref="Z35:Z37" si="19">SUM(T35:V35,F35:H35)</f>
        <v>50</v>
      </c>
      <c r="AA35" s="17">
        <f t="shared" ref="AA35:AA37" si="20">1/F35+1/G35+1/H35+1/T35+1/U35+1/V35</f>
        <v>0.72619047619047628</v>
      </c>
    </row>
    <row r="36" spans="1:35">
      <c r="A36" s="14" t="s">
        <v>601</v>
      </c>
      <c r="B36" s="14" t="s">
        <v>623</v>
      </c>
      <c r="C36" s="14" t="s">
        <v>603</v>
      </c>
      <c r="D36" s="14" t="s">
        <v>261</v>
      </c>
      <c r="E36" s="14" t="s">
        <v>262</v>
      </c>
      <c r="F36" s="14">
        <v>8</v>
      </c>
      <c r="G36" s="14">
        <v>8</v>
      </c>
      <c r="H36" s="14">
        <v>8</v>
      </c>
      <c r="I36" s="15">
        <f t="shared" si="10"/>
        <v>24</v>
      </c>
      <c r="J36" s="17">
        <f t="shared" si="11"/>
        <v>0.375</v>
      </c>
      <c r="L36" s="14">
        <v>9</v>
      </c>
      <c r="M36" s="14">
        <v>9</v>
      </c>
      <c r="N36" s="14">
        <v>9</v>
      </c>
      <c r="O36" s="15">
        <f t="shared" si="12"/>
        <v>27</v>
      </c>
      <c r="P36" s="17">
        <f t="shared" si="13"/>
        <v>0.33333333333333331</v>
      </c>
      <c r="Q36" s="15">
        <f t="shared" si="14"/>
        <v>51</v>
      </c>
      <c r="R36" s="17">
        <f t="shared" si="15"/>
        <v>0.70833333333333326</v>
      </c>
      <c r="T36" s="14">
        <v>9</v>
      </c>
      <c r="U36" s="14">
        <v>9</v>
      </c>
      <c r="V36" s="14">
        <v>9</v>
      </c>
      <c r="W36" s="15">
        <f t="shared" si="16"/>
        <v>27</v>
      </c>
      <c r="X36" s="15">
        <f t="shared" si="17"/>
        <v>54</v>
      </c>
      <c r="Y36" s="17">
        <f t="shared" si="18"/>
        <v>0.66666666666666674</v>
      </c>
      <c r="Z36" s="15">
        <f t="shared" si="19"/>
        <v>51</v>
      </c>
      <c r="AA36" s="17">
        <f t="shared" si="20"/>
        <v>0.70833333333333326</v>
      </c>
    </row>
    <row r="37" spans="1:35">
      <c r="A37" s="14" t="s">
        <v>601</v>
      </c>
      <c r="B37" s="14" t="s">
        <v>623</v>
      </c>
      <c r="C37" s="14" t="s">
        <v>602</v>
      </c>
      <c r="D37" s="14" t="s">
        <v>339</v>
      </c>
      <c r="E37" s="14" t="s">
        <v>340</v>
      </c>
      <c r="F37" s="14">
        <v>8</v>
      </c>
      <c r="G37" s="14">
        <v>8</v>
      </c>
      <c r="H37" s="14">
        <v>8</v>
      </c>
      <c r="I37" s="15">
        <f t="shared" si="10"/>
        <v>24</v>
      </c>
      <c r="J37" s="17">
        <f t="shared" si="11"/>
        <v>0.375</v>
      </c>
      <c r="L37" s="14">
        <v>9</v>
      </c>
      <c r="M37" s="14">
        <v>9</v>
      </c>
      <c r="N37" s="14">
        <v>9</v>
      </c>
      <c r="O37" s="15">
        <f t="shared" si="12"/>
        <v>27</v>
      </c>
      <c r="P37" s="17">
        <f t="shared" si="13"/>
        <v>0.33333333333333331</v>
      </c>
      <c r="Q37" s="15">
        <f t="shared" si="14"/>
        <v>51</v>
      </c>
      <c r="R37" s="17">
        <f t="shared" si="15"/>
        <v>0.70833333333333326</v>
      </c>
      <c r="T37" s="14">
        <v>9</v>
      </c>
      <c r="U37" s="14">
        <v>9</v>
      </c>
      <c r="V37" s="14">
        <v>9</v>
      </c>
      <c r="W37" s="15">
        <f t="shared" si="16"/>
        <v>27</v>
      </c>
      <c r="X37" s="15">
        <f t="shared" si="17"/>
        <v>54</v>
      </c>
      <c r="Y37" s="17">
        <f t="shared" si="18"/>
        <v>0.66666666666666674</v>
      </c>
      <c r="Z37" s="15">
        <f t="shared" si="19"/>
        <v>51</v>
      </c>
      <c r="AA37" s="17">
        <f t="shared" si="20"/>
        <v>0.70833333333333326</v>
      </c>
    </row>
    <row r="41" spans="1:35">
      <c r="B41" s="14" t="s">
        <v>632</v>
      </c>
    </row>
  </sheetData>
  <sheetProtection formatColumns="0" formatRows="0" insertColumns="0" insertRows="0" sort="0" autoFilter="0"/>
  <sortState ref="A3:AB15">
    <sortCondition ref="Z3"/>
  </sortState>
  <mergeCells count="1">
    <mergeCell ref="A1:AJ1"/>
  </mergeCells>
  <conditionalFormatting sqref="F3:H65500 L3:N65500 T3:V65500">
    <cfRule type="cellIs" dxfId="79" priority="10" stopIfTrue="1" operator="equal">
      <formula>9</formula>
    </cfRule>
  </conditionalFormatting>
  <conditionalFormatting sqref="A3:IV65500">
    <cfRule type="expression" dxfId="78" priority="8" stopIfTrue="1">
      <formula>$S3&lt;&gt;0</formula>
    </cfRule>
    <cfRule type="expression" dxfId="77" priority="9" stopIfTrue="1">
      <formula>$K3&lt;&gt;0</formula>
    </cfRule>
  </conditionalFormatting>
  <conditionalFormatting sqref="A3:H34">
    <cfRule type="expression" dxfId="76" priority="6" stopIfTrue="1">
      <formula>#REF!&lt;&gt;0</formula>
    </cfRule>
    <cfRule type="expression" dxfId="75" priority="7" stopIfTrue="1">
      <formula>#REF!&lt;&gt;0</formula>
    </cfRule>
  </conditionalFormatting>
  <dataValidations count="1">
    <dataValidation type="whole" showErrorMessage="1" errorTitle="WTF!?" error="PHAILURE!_x000a__x000a_You have to enter a number between 1 and 9." sqref="L3:N37 T3:V37 F3:H34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J192"/>
  <sheetViews>
    <sheetView zoomScaleNormal="100" workbookViewId="0">
      <selection activeCell="J41" sqref="J41"/>
    </sheetView>
  </sheetViews>
  <sheetFormatPr defaultRowHeight="9"/>
  <cols>
    <col min="1" max="1" width="7.7109375" style="14" bestFit="1" customWidth="1"/>
    <col min="2" max="2" width="14.140625" style="14" customWidth="1"/>
    <col min="3" max="3" width="5.7109375" style="14" bestFit="1" customWidth="1"/>
    <col min="4" max="5" width="7.5703125" style="14" bestFit="1" customWidth="1"/>
    <col min="6" max="6" width="2.5703125" style="14" bestFit="1" customWidth="1"/>
    <col min="7" max="8" width="2.85546875" style="14" bestFit="1" customWidth="1"/>
    <col min="9" max="9" width="5" style="15" bestFit="1" customWidth="1"/>
    <col min="10" max="10" width="5.7109375" style="15" bestFit="1" customWidth="1"/>
    <col min="11" max="11" width="5" style="16" hidden="1" customWidth="1"/>
    <col min="12" max="12" width="2.42578125" style="14" hidden="1" customWidth="1"/>
    <col min="13" max="14" width="2.7109375" style="14" hidden="1" customWidth="1"/>
    <col min="15" max="15" width="4.7109375" style="15" hidden="1" customWidth="1"/>
    <col min="16" max="16" width="5.7109375" style="15" hidden="1" customWidth="1"/>
    <col min="17" max="17" width="4.7109375" style="15" hidden="1" customWidth="1"/>
    <col min="18" max="18" width="5.5703125" style="15" hidden="1" customWidth="1"/>
    <col min="19" max="19" width="4.42578125" style="16" bestFit="1" customWidth="1"/>
    <col min="20" max="20" width="2.42578125" style="14" bestFit="1" customWidth="1"/>
    <col min="21" max="22" width="2.7109375" style="14" bestFit="1" customWidth="1"/>
    <col min="23" max="23" width="4.7109375" style="15" bestFit="1" customWidth="1"/>
    <col min="24" max="24" width="4.7109375" style="15" hidden="1" customWidth="1"/>
    <col min="25" max="25" width="4.85546875" style="15" hidden="1" customWidth="1"/>
    <col min="26" max="26" width="5.5703125" style="15" bestFit="1" customWidth="1"/>
    <col min="27" max="27" width="5.85546875" style="15" bestFit="1" customWidth="1"/>
    <col min="28" max="28" width="4.85546875" style="16" bestFit="1" customWidth="1"/>
    <col min="29" max="29" width="5" style="15" hidden="1" customWidth="1"/>
    <col min="30" max="30" width="4.5703125" style="15" hidden="1" customWidth="1"/>
    <col min="31" max="31" width="4.7109375" style="15" hidden="1" customWidth="1"/>
    <col min="32" max="32" width="5.28515625" style="15" hidden="1" customWidth="1"/>
    <col min="33" max="33" width="5.7109375" style="15" hidden="1" customWidth="1"/>
    <col min="34" max="34" width="13.42578125" style="14" hidden="1" customWidth="1"/>
    <col min="35" max="35" width="5.7109375" style="14" hidden="1" customWidth="1"/>
    <col min="36" max="16384" width="9.140625" style="14"/>
  </cols>
  <sheetData>
    <row r="1" spans="1:36" ht="26.25">
      <c r="A1" s="25" t="s">
        <v>619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30"/>
    </row>
    <row r="2" spans="1:36" s="19" customFormat="1" ht="27" customHeight="1">
      <c r="A2" s="18" t="s">
        <v>191</v>
      </c>
      <c r="B2" s="18" t="s">
        <v>187</v>
      </c>
      <c r="C2" s="18" t="s">
        <v>627</v>
      </c>
      <c r="D2" s="18" t="s">
        <v>562</v>
      </c>
      <c r="E2" s="18" t="s">
        <v>563</v>
      </c>
      <c r="F2" s="18" t="s">
        <v>389</v>
      </c>
      <c r="G2" s="18" t="s">
        <v>427</v>
      </c>
      <c r="H2" s="18" t="s">
        <v>407</v>
      </c>
      <c r="I2" s="18" t="s">
        <v>566</v>
      </c>
      <c r="J2" s="18" t="s">
        <v>567</v>
      </c>
      <c r="K2" s="21" t="s">
        <v>568</v>
      </c>
      <c r="L2" s="18" t="s">
        <v>314</v>
      </c>
      <c r="M2" s="18" t="s">
        <v>347</v>
      </c>
      <c r="N2" s="18" t="s">
        <v>308</v>
      </c>
      <c r="O2" s="18" t="s">
        <v>569</v>
      </c>
      <c r="P2" s="18" t="s">
        <v>570</v>
      </c>
      <c r="Q2" s="18" t="s">
        <v>571</v>
      </c>
      <c r="R2" s="18" t="s">
        <v>572</v>
      </c>
      <c r="S2" s="21" t="s">
        <v>573</v>
      </c>
      <c r="T2" s="18" t="s">
        <v>460</v>
      </c>
      <c r="U2" s="18" t="s">
        <v>463</v>
      </c>
      <c r="V2" s="18" t="s">
        <v>457</v>
      </c>
      <c r="W2" s="18" t="s">
        <v>574</v>
      </c>
      <c r="X2" s="18" t="s">
        <v>575</v>
      </c>
      <c r="Y2" s="18" t="s">
        <v>576</v>
      </c>
      <c r="Z2" s="18" t="s">
        <v>577</v>
      </c>
      <c r="AA2" s="18" t="s">
        <v>578</v>
      </c>
      <c r="AB2" s="21" t="s">
        <v>579</v>
      </c>
      <c r="AC2" s="18" t="s">
        <v>580</v>
      </c>
      <c r="AD2" s="18" t="s">
        <v>581</v>
      </c>
      <c r="AE2" s="18" t="s">
        <v>573</v>
      </c>
      <c r="AF2" s="18" t="s">
        <v>582</v>
      </c>
      <c r="AG2" s="18" t="s">
        <v>583</v>
      </c>
      <c r="AH2" s="20" t="s">
        <v>187</v>
      </c>
      <c r="AI2" s="20" t="s">
        <v>584</v>
      </c>
    </row>
    <row r="3" spans="1:36">
      <c r="A3" s="14" t="s">
        <v>601</v>
      </c>
      <c r="B3" s="14" t="s">
        <v>621</v>
      </c>
      <c r="C3" s="14" t="s">
        <v>603</v>
      </c>
      <c r="D3" s="14" t="s">
        <v>259</v>
      </c>
      <c r="E3" s="14" t="s">
        <v>495</v>
      </c>
      <c r="F3" s="14">
        <v>2</v>
      </c>
      <c r="G3" s="14">
        <v>1</v>
      </c>
      <c r="H3" s="14">
        <v>5</v>
      </c>
      <c r="I3" s="15">
        <f>SUM(F3:H3)</f>
        <v>8</v>
      </c>
      <c r="J3" s="17">
        <f>1/F3+1/G3+1/H3</f>
        <v>1.7</v>
      </c>
      <c r="L3" s="14">
        <v>9</v>
      </c>
      <c r="M3" s="14">
        <v>9</v>
      </c>
      <c r="N3" s="14">
        <v>9</v>
      </c>
      <c r="O3" s="15">
        <f>SUM(L3:N3)</f>
        <v>27</v>
      </c>
      <c r="P3" s="17">
        <f>1/L3+1/M3+1/N3</f>
        <v>0.33333333333333331</v>
      </c>
      <c r="Q3" s="15">
        <f>SUM(L3:N3,F3:H3)</f>
        <v>35</v>
      </c>
      <c r="R3" s="17">
        <f>1/F3+1/G3+1/H3+1/L3+1/M3+1/N3</f>
        <v>2.0333333333333332</v>
      </c>
      <c r="S3" s="16" t="s">
        <v>603</v>
      </c>
      <c r="T3" s="14">
        <v>1</v>
      </c>
      <c r="U3" s="14">
        <v>4</v>
      </c>
      <c r="V3" s="14">
        <v>1</v>
      </c>
      <c r="W3" s="15">
        <f>SUM(T3:V3)</f>
        <v>6</v>
      </c>
      <c r="X3" s="15">
        <f>SUM(T3:V3,L3:N3)</f>
        <v>33</v>
      </c>
      <c r="Y3" s="17">
        <f>1/L3+1/M3+1/N3+1/T3+1/U3+1/V3</f>
        <v>2.583333333333333</v>
      </c>
      <c r="Z3" s="15">
        <f>SUM(T3:V3,F3:H3)</f>
        <v>14</v>
      </c>
      <c r="AA3" s="17">
        <f>1/F3+1/G3+1/H3+1/T3+1/U3+1/V3</f>
        <v>3.95</v>
      </c>
      <c r="AB3" s="16" t="s">
        <v>588</v>
      </c>
      <c r="AC3" s="15">
        <f t="shared" ref="AC3:AC34" si="0">COUNTIF(F3:H3,"=1")</f>
        <v>1</v>
      </c>
      <c r="AD3" s="15">
        <f t="shared" ref="AD3:AD34" si="1">COUNTIF(K3,"*")</f>
        <v>0</v>
      </c>
      <c r="AE3" s="15">
        <f t="shared" ref="AE3:AE34" si="2">COUNTIF(S3,"*")</f>
        <v>1</v>
      </c>
      <c r="AF3" s="15">
        <f t="shared" ref="AF3:AF21" si="3">COUNTIF(AB3,"*1*")+COUNTIF(AB3,"*2*")+COUNTIF(AB3,"*3*")</f>
        <v>1</v>
      </c>
      <c r="AG3" s="15">
        <f t="shared" ref="AG3:AG34" si="4">(2*COUNTIF(F3:H3,"=1"))+(2*COUNTIF(K3,"*"))+(4*COUNTIF(S3,"*"))+(8*COUNTIF(AB3,"*3*"))+(10*COUNTIF(AB3,"*2*"))+(15*COUNTIF(AB3,"*1*"))</f>
        <v>21</v>
      </c>
      <c r="AH3" s="15" t="str">
        <f t="shared" ref="AH3:AH34" si="5">B3</f>
        <v xml:space="preserve">Vista Murrieta </v>
      </c>
      <c r="AI3" s="15">
        <f t="shared" ref="AI3:AI34" si="6">SUMIF(AH$3:AH$24,AH3,AG$3:AG$24)</f>
        <v>39</v>
      </c>
    </row>
    <row r="4" spans="1:36">
      <c r="A4" s="14" t="s">
        <v>601</v>
      </c>
      <c r="B4" s="14" t="s">
        <v>625</v>
      </c>
      <c r="C4" s="14" t="s">
        <v>603</v>
      </c>
      <c r="D4" s="14" t="s">
        <v>609</v>
      </c>
      <c r="E4" s="14" t="s">
        <v>386</v>
      </c>
      <c r="F4" s="14">
        <v>1</v>
      </c>
      <c r="G4" s="14">
        <v>2</v>
      </c>
      <c r="H4" s="14">
        <v>7</v>
      </c>
      <c r="I4" s="15">
        <f>SUM(F4:H4)</f>
        <v>10</v>
      </c>
      <c r="J4" s="17">
        <f>1/F4+1/G4+1/H4</f>
        <v>1.6428571428571428</v>
      </c>
      <c r="L4" s="14">
        <v>9</v>
      </c>
      <c r="M4" s="14">
        <v>9</v>
      </c>
      <c r="N4" s="14">
        <v>9</v>
      </c>
      <c r="O4" s="15">
        <f>SUM(L4:N4)</f>
        <v>27</v>
      </c>
      <c r="P4" s="17">
        <f>1/L4+1/M4+1/N4</f>
        <v>0.33333333333333331</v>
      </c>
      <c r="Q4" s="15">
        <f>SUM(L4:N4,F4:H4)</f>
        <v>37</v>
      </c>
      <c r="R4" s="17">
        <f>1/F4+1/G4+1/H4+1/L4+1/M4+1/N4</f>
        <v>1.9761904761904763</v>
      </c>
      <c r="S4" s="16" t="s">
        <v>603</v>
      </c>
      <c r="T4" s="14">
        <v>3</v>
      </c>
      <c r="U4" s="14">
        <v>3</v>
      </c>
      <c r="V4" s="14">
        <v>2</v>
      </c>
      <c r="W4" s="15">
        <f>SUM(T4:V4)</f>
        <v>8</v>
      </c>
      <c r="X4" s="15">
        <f>SUM(T4:V4,L4:N4)</f>
        <v>35</v>
      </c>
      <c r="Y4" s="17">
        <f>1/L4+1/M4+1/N4+1/T4+1/U4+1/V4</f>
        <v>1.5</v>
      </c>
      <c r="Z4" s="15">
        <f>SUM(T4:V4,F4:H4)</f>
        <v>18</v>
      </c>
      <c r="AA4" s="17">
        <f>1/F4+1/G4+1/H4+1/T4+1/U4+1/V4</f>
        <v>2.8095238095238093</v>
      </c>
      <c r="AB4" s="16" t="s">
        <v>586</v>
      </c>
      <c r="AC4" s="15">
        <f t="shared" si="0"/>
        <v>1</v>
      </c>
      <c r="AD4" s="15">
        <f t="shared" si="1"/>
        <v>0</v>
      </c>
      <c r="AE4" s="15">
        <f t="shared" si="2"/>
        <v>1</v>
      </c>
      <c r="AF4" s="15">
        <f t="shared" si="3"/>
        <v>1</v>
      </c>
      <c r="AG4" s="15">
        <f t="shared" si="4"/>
        <v>16</v>
      </c>
      <c r="AH4" s="15" t="str">
        <f t="shared" si="5"/>
        <v xml:space="preserve">El Camino Real </v>
      </c>
      <c r="AI4" s="15">
        <f t="shared" si="6"/>
        <v>24</v>
      </c>
    </row>
    <row r="5" spans="1:36">
      <c r="A5" s="14" t="s">
        <v>601</v>
      </c>
      <c r="B5" s="14" t="s">
        <v>621</v>
      </c>
      <c r="C5" s="14" t="s">
        <v>602</v>
      </c>
      <c r="D5" s="14" t="s">
        <v>500</v>
      </c>
      <c r="E5" s="14" t="s">
        <v>501</v>
      </c>
      <c r="F5" s="14">
        <v>4</v>
      </c>
      <c r="G5" s="14">
        <v>2</v>
      </c>
      <c r="H5" s="14">
        <v>5</v>
      </c>
      <c r="I5" s="15">
        <f>SUM(F5:H5)</f>
        <v>11</v>
      </c>
      <c r="J5" s="17">
        <f>1/F5+1/G5+1/H5</f>
        <v>0.95</v>
      </c>
      <c r="L5" s="14">
        <v>9</v>
      </c>
      <c r="M5" s="14">
        <v>9</v>
      </c>
      <c r="N5" s="14">
        <v>9</v>
      </c>
      <c r="O5" s="15">
        <f>SUM(L5:N5)</f>
        <v>27</v>
      </c>
      <c r="P5" s="17">
        <f>1/L5+1/M5+1/N5</f>
        <v>0.33333333333333331</v>
      </c>
      <c r="Q5" s="15">
        <f>SUM(L5:N5,F5:H5)</f>
        <v>38</v>
      </c>
      <c r="R5" s="17">
        <f>1/F5+1/G5+1/H5+1/L5+1/M5+1/N5</f>
        <v>1.2833333333333334</v>
      </c>
      <c r="S5" s="16" t="s">
        <v>603</v>
      </c>
      <c r="T5" s="14">
        <v>4</v>
      </c>
      <c r="U5" s="14">
        <v>1</v>
      </c>
      <c r="V5" s="14">
        <v>5</v>
      </c>
      <c r="W5" s="15">
        <f>SUM(T5:V5)</f>
        <v>10</v>
      </c>
      <c r="X5" s="15">
        <f>SUM(T5:V5,L5:N5)</f>
        <v>37</v>
      </c>
      <c r="Y5" s="17">
        <f>1/L5+1/M5+1/N5+1/T5+1/U5+1/V5</f>
        <v>1.7833333333333332</v>
      </c>
      <c r="Z5" s="15">
        <f>SUM(T5:V5,F5:H5)</f>
        <v>21</v>
      </c>
      <c r="AA5" s="17">
        <f>1/F5+1/G5+1/H5+1/T5+1/U5+1/V5</f>
        <v>2.4000000000000004</v>
      </c>
      <c r="AB5" s="16" t="s">
        <v>590</v>
      </c>
      <c r="AC5" s="15">
        <f t="shared" si="0"/>
        <v>0</v>
      </c>
      <c r="AD5" s="15">
        <f t="shared" si="1"/>
        <v>0</v>
      </c>
      <c r="AE5" s="15">
        <f t="shared" si="2"/>
        <v>1</v>
      </c>
      <c r="AF5" s="15">
        <f t="shared" si="3"/>
        <v>1</v>
      </c>
      <c r="AG5" s="15">
        <f t="shared" si="4"/>
        <v>12</v>
      </c>
      <c r="AH5" s="15" t="str">
        <f t="shared" si="5"/>
        <v xml:space="preserve">Vista Murrieta </v>
      </c>
      <c r="AI5" s="15">
        <f t="shared" si="6"/>
        <v>39</v>
      </c>
    </row>
    <row r="6" spans="1:36">
      <c r="A6" s="14" t="s">
        <v>601</v>
      </c>
      <c r="B6" s="14" t="s">
        <v>620</v>
      </c>
      <c r="C6" s="14" t="s">
        <v>602</v>
      </c>
      <c r="D6" s="14" t="s">
        <v>515</v>
      </c>
      <c r="E6" s="14" t="s">
        <v>228</v>
      </c>
      <c r="F6" s="14">
        <v>2</v>
      </c>
      <c r="G6" s="14">
        <v>3</v>
      </c>
      <c r="H6" s="14">
        <v>1</v>
      </c>
      <c r="I6" s="15">
        <f>SUM(F6:H6)</f>
        <v>6</v>
      </c>
      <c r="J6" s="17">
        <f>1/F6+1/G6+1/H6</f>
        <v>1.8333333333333333</v>
      </c>
      <c r="L6" s="14">
        <v>9</v>
      </c>
      <c r="M6" s="14">
        <v>9</v>
      </c>
      <c r="N6" s="14">
        <v>9</v>
      </c>
      <c r="O6" s="15">
        <f>SUM(L6:N6)</f>
        <v>27</v>
      </c>
      <c r="P6" s="17">
        <f>1/L6+1/M6+1/N6</f>
        <v>0.33333333333333331</v>
      </c>
      <c r="Q6" s="15">
        <f>SUM(L6:N6,F6:H6)</f>
        <v>33</v>
      </c>
      <c r="R6" s="17">
        <f>1/F6+1/G6+1/H6+1/L6+1/M6+1/N6</f>
        <v>2.1666666666666665</v>
      </c>
      <c r="S6" s="16" t="s">
        <v>603</v>
      </c>
      <c r="T6" s="14">
        <v>6</v>
      </c>
      <c r="U6" s="14">
        <v>2</v>
      </c>
      <c r="V6" s="14">
        <v>8</v>
      </c>
      <c r="W6" s="15">
        <f>SUM(T6:V6)</f>
        <v>16</v>
      </c>
      <c r="X6" s="15">
        <f>SUM(T6:V6,L6:N6)</f>
        <v>43</v>
      </c>
      <c r="Y6" s="17">
        <f>1/L6+1/M6+1/N6+1/T6+1/U6+1/V6</f>
        <v>1.125</v>
      </c>
      <c r="Z6" s="15">
        <f>SUM(T6:V6,F6:H6)</f>
        <v>22</v>
      </c>
      <c r="AA6" s="17">
        <f>1/F6+1/G6+1/H6+1/T6+1/U6+1/V6</f>
        <v>2.625</v>
      </c>
      <c r="AB6" s="16" t="s">
        <v>592</v>
      </c>
      <c r="AC6" s="15">
        <f t="shared" si="0"/>
        <v>1</v>
      </c>
      <c r="AD6" s="15">
        <f t="shared" si="1"/>
        <v>0</v>
      </c>
      <c r="AE6" s="15">
        <f t="shared" si="2"/>
        <v>1</v>
      </c>
      <c r="AF6" s="15">
        <f t="shared" si="3"/>
        <v>0</v>
      </c>
      <c r="AG6" s="15">
        <f t="shared" si="4"/>
        <v>6</v>
      </c>
      <c r="AH6" s="15" t="str">
        <f t="shared" si="5"/>
        <v xml:space="preserve">Yucaipa </v>
      </c>
      <c r="AI6" s="15">
        <f t="shared" si="6"/>
        <v>38</v>
      </c>
    </row>
    <row r="7" spans="1:36">
      <c r="A7" s="14" t="s">
        <v>601</v>
      </c>
      <c r="B7" s="14" t="s">
        <v>625</v>
      </c>
      <c r="C7" s="14" t="s">
        <v>604</v>
      </c>
      <c r="D7" s="14" t="s">
        <v>377</v>
      </c>
      <c r="E7" s="14" t="s">
        <v>378</v>
      </c>
      <c r="F7" s="14">
        <v>1</v>
      </c>
      <c r="G7" s="14">
        <v>2</v>
      </c>
      <c r="H7" s="14">
        <v>1</v>
      </c>
      <c r="I7" s="15">
        <f>SUM(F7:H7)</f>
        <v>4</v>
      </c>
      <c r="J7" s="17">
        <f>1/F7+1/G7+1/H7</f>
        <v>2.5</v>
      </c>
      <c r="L7" s="14">
        <v>9</v>
      </c>
      <c r="M7" s="14">
        <v>9</v>
      </c>
      <c r="N7" s="14">
        <v>9</v>
      </c>
      <c r="O7" s="15">
        <f>SUM(L7:N7)</f>
        <v>27</v>
      </c>
      <c r="P7" s="17">
        <f>1/L7+1/M7+1/N7</f>
        <v>0.33333333333333331</v>
      </c>
      <c r="Q7" s="15">
        <f>SUM(L7:N7,F7:H7)</f>
        <v>31</v>
      </c>
      <c r="R7" s="17">
        <f>1/F7+1/G7+1/H7+1/L7+1/M7+1/N7</f>
        <v>2.8333333333333335</v>
      </c>
      <c r="S7" s="16" t="s">
        <v>603</v>
      </c>
      <c r="T7" s="14">
        <v>8</v>
      </c>
      <c r="U7" s="14">
        <v>8</v>
      </c>
      <c r="V7" s="14">
        <v>3</v>
      </c>
      <c r="W7" s="15">
        <f>SUM(T7:V7)</f>
        <v>19</v>
      </c>
      <c r="X7" s="15">
        <f>SUM(T7:V7,L7:N7)</f>
        <v>46</v>
      </c>
      <c r="Y7" s="17">
        <f>1/L7+1/M7+1/N7+1/T7+1/U7+1/V7</f>
        <v>0.91666666666666652</v>
      </c>
      <c r="Z7" s="15">
        <f>SUM(T7:V7,F7:H7)</f>
        <v>23</v>
      </c>
      <c r="AA7" s="17">
        <f>1/F7+1/G7+1/H7+1/T7+1/U7+1/V7</f>
        <v>3.0833333333333335</v>
      </c>
      <c r="AB7" s="16" t="s">
        <v>614</v>
      </c>
      <c r="AC7" s="15">
        <f t="shared" si="0"/>
        <v>2</v>
      </c>
      <c r="AD7" s="15">
        <f t="shared" si="1"/>
        <v>0</v>
      </c>
      <c r="AE7" s="15">
        <f t="shared" si="2"/>
        <v>1</v>
      </c>
      <c r="AF7" s="15">
        <f t="shared" si="3"/>
        <v>0</v>
      </c>
      <c r="AG7" s="15">
        <f t="shared" si="4"/>
        <v>8</v>
      </c>
      <c r="AH7" s="15" t="str">
        <f t="shared" si="5"/>
        <v xml:space="preserve">El Camino Real </v>
      </c>
      <c r="AI7" s="15">
        <f t="shared" si="6"/>
        <v>24</v>
      </c>
    </row>
    <row r="8" spans="1:36">
      <c r="A8" s="14" t="s">
        <v>601</v>
      </c>
      <c r="B8" s="14" t="s">
        <v>620</v>
      </c>
      <c r="C8" s="14" t="s">
        <v>602</v>
      </c>
      <c r="D8" s="14" t="s">
        <v>319</v>
      </c>
      <c r="E8" s="14" t="s">
        <v>507</v>
      </c>
      <c r="F8" s="14">
        <v>1</v>
      </c>
      <c r="G8" s="14">
        <v>1</v>
      </c>
      <c r="H8" s="14">
        <v>3</v>
      </c>
      <c r="I8" s="15">
        <f>SUM(F8:H8)</f>
        <v>5</v>
      </c>
      <c r="J8" s="17">
        <f>1/F8+1/G8+1/H8</f>
        <v>2.3333333333333335</v>
      </c>
      <c r="L8" s="14">
        <v>9</v>
      </c>
      <c r="M8" s="14">
        <v>9</v>
      </c>
      <c r="N8" s="14">
        <v>9</v>
      </c>
      <c r="O8" s="15">
        <f>SUM(L8:N8)</f>
        <v>27</v>
      </c>
      <c r="P8" s="17">
        <f>1/L8+1/M8+1/N8</f>
        <v>0.33333333333333331</v>
      </c>
      <c r="Q8" s="15">
        <f>SUM(L8:N8,F8:H8)</f>
        <v>32</v>
      </c>
      <c r="R8" s="17">
        <f>1/F8+1/G8+1/H8+1/L8+1/M8+1/N8</f>
        <v>2.666666666666667</v>
      </c>
      <c r="S8" s="16" t="s">
        <v>603</v>
      </c>
      <c r="T8" s="14">
        <v>5</v>
      </c>
      <c r="U8" s="14">
        <v>6</v>
      </c>
      <c r="V8" s="14">
        <v>8</v>
      </c>
      <c r="W8" s="15">
        <f>SUM(T8:V8)</f>
        <v>19</v>
      </c>
      <c r="X8" s="15">
        <f>SUM(T8:V8,L8:N8)</f>
        <v>46</v>
      </c>
      <c r="Y8" s="17">
        <f>1/L8+1/M8+1/N8+1/T8+1/U8+1/V8</f>
        <v>0.82499999999999996</v>
      </c>
      <c r="Z8" s="15">
        <f>SUM(T8:V8,F8:H8)</f>
        <v>24</v>
      </c>
      <c r="AA8" s="17">
        <f>1/F8+1/G8+1/H8+1/T8+1/U8+1/V8</f>
        <v>2.8250000000000002</v>
      </c>
      <c r="AB8" s="16" t="s">
        <v>628</v>
      </c>
      <c r="AC8" s="15">
        <f t="shared" si="0"/>
        <v>2</v>
      </c>
      <c r="AD8" s="15">
        <f t="shared" si="1"/>
        <v>0</v>
      </c>
      <c r="AE8" s="15">
        <f t="shared" si="2"/>
        <v>1</v>
      </c>
      <c r="AF8" s="15">
        <f t="shared" si="3"/>
        <v>0</v>
      </c>
      <c r="AG8" s="15">
        <f t="shared" si="4"/>
        <v>8</v>
      </c>
      <c r="AH8" s="15" t="str">
        <f t="shared" si="5"/>
        <v xml:space="preserve">Yucaipa </v>
      </c>
      <c r="AI8" s="15">
        <f t="shared" si="6"/>
        <v>38</v>
      </c>
    </row>
    <row r="9" spans="1:36">
      <c r="A9" s="14" t="s">
        <v>601</v>
      </c>
      <c r="B9" s="14" t="s">
        <v>620</v>
      </c>
      <c r="C9" s="14" t="s">
        <v>606</v>
      </c>
      <c r="D9" s="14" t="s">
        <v>528</v>
      </c>
      <c r="E9" s="22" t="s">
        <v>529</v>
      </c>
      <c r="F9" s="14">
        <v>2</v>
      </c>
      <c r="G9" s="14">
        <v>1</v>
      </c>
      <c r="H9" s="14">
        <v>2</v>
      </c>
      <c r="I9" s="15">
        <f>SUM(F9:H9)</f>
        <v>5</v>
      </c>
      <c r="J9" s="17">
        <f>1/F9+1/G9+1/H9</f>
        <v>2</v>
      </c>
      <c r="L9" s="14">
        <v>9</v>
      </c>
      <c r="M9" s="14">
        <v>9</v>
      </c>
      <c r="N9" s="14">
        <v>9</v>
      </c>
      <c r="O9" s="15">
        <f>SUM(L9:N9)</f>
        <v>27</v>
      </c>
      <c r="P9" s="17">
        <f>1/L9+1/M9+1/N9</f>
        <v>0.33333333333333331</v>
      </c>
      <c r="Q9" s="15">
        <f>SUM(L9:N9,F9:H9)</f>
        <v>32</v>
      </c>
      <c r="R9" s="17">
        <f>1/F9+1/G9+1/H9+1/L9+1/M9+1/N9</f>
        <v>2.3333333333333335</v>
      </c>
      <c r="S9" s="16" t="s">
        <v>603</v>
      </c>
      <c r="T9" s="14">
        <v>8</v>
      </c>
      <c r="U9" s="14">
        <v>7</v>
      </c>
      <c r="V9" s="14">
        <v>4</v>
      </c>
      <c r="W9" s="15">
        <f>SUM(T9:V9)</f>
        <v>19</v>
      </c>
      <c r="X9" s="15">
        <f>SUM(T9:V9,L9:N9)</f>
        <v>46</v>
      </c>
      <c r="Y9" s="17">
        <f>1/L9+1/M9+1/N9+1/T9+1/U9+1/V9</f>
        <v>0.85119047619047616</v>
      </c>
      <c r="Z9" s="15">
        <f>SUM(T9:V9,F9:H9)</f>
        <v>24</v>
      </c>
      <c r="AA9" s="17">
        <f>1/F9+1/G9+1/H9+1/T9+1/U9+1/V9</f>
        <v>2.5178571428571428</v>
      </c>
      <c r="AB9" s="16" t="s">
        <v>629</v>
      </c>
      <c r="AC9" s="15">
        <f t="shared" si="0"/>
        <v>1</v>
      </c>
      <c r="AD9" s="15">
        <f t="shared" si="1"/>
        <v>0</v>
      </c>
      <c r="AE9" s="15">
        <f t="shared" si="2"/>
        <v>1</v>
      </c>
      <c r="AF9" s="15">
        <f t="shared" si="3"/>
        <v>0</v>
      </c>
      <c r="AG9" s="15">
        <f t="shared" si="4"/>
        <v>6</v>
      </c>
      <c r="AH9" s="15" t="str">
        <f t="shared" si="5"/>
        <v xml:space="preserve">Yucaipa </v>
      </c>
      <c r="AI9" s="15">
        <f t="shared" si="6"/>
        <v>38</v>
      </c>
    </row>
    <row r="10" spans="1:36">
      <c r="A10" s="14" t="s">
        <v>601</v>
      </c>
      <c r="B10" s="14" t="s">
        <v>621</v>
      </c>
      <c r="C10" s="14" t="s">
        <v>606</v>
      </c>
      <c r="D10" s="14" t="s">
        <v>478</v>
      </c>
      <c r="E10" s="14" t="s">
        <v>237</v>
      </c>
      <c r="F10" s="14">
        <v>1</v>
      </c>
      <c r="G10" s="14">
        <v>4</v>
      </c>
      <c r="H10" s="14">
        <v>5</v>
      </c>
      <c r="I10" s="15">
        <f>SUM(F10:H10)</f>
        <v>10</v>
      </c>
      <c r="J10" s="17">
        <f>1/F10+1/G10+1/H10</f>
        <v>1.45</v>
      </c>
      <c r="L10" s="14">
        <v>9</v>
      </c>
      <c r="M10" s="14">
        <v>9</v>
      </c>
      <c r="N10" s="14">
        <v>9</v>
      </c>
      <c r="O10" s="15">
        <f>SUM(L10:N10)</f>
        <v>27</v>
      </c>
      <c r="P10" s="17">
        <f>1/L10+1/M10+1/N10</f>
        <v>0.33333333333333331</v>
      </c>
      <c r="Q10" s="15">
        <f>SUM(L10:N10,F10:H10)</f>
        <v>37</v>
      </c>
      <c r="R10" s="17">
        <f>1/F10+1/G10+1/H10+1/L10+1/M10+1/N10</f>
        <v>1.7833333333333334</v>
      </c>
      <c r="S10" s="16" t="s">
        <v>603</v>
      </c>
      <c r="T10" s="14">
        <v>2</v>
      </c>
      <c r="U10" s="14">
        <v>8</v>
      </c>
      <c r="V10" s="14">
        <v>7</v>
      </c>
      <c r="W10" s="15">
        <f>SUM(T10:V10)</f>
        <v>17</v>
      </c>
      <c r="X10" s="15">
        <f>SUM(T10:V10,L10:N10)</f>
        <v>44</v>
      </c>
      <c r="Y10" s="17">
        <f>1/L10+1/M10+1/N10+1/T10+1/U10+1/V10</f>
        <v>1.1011904761904761</v>
      </c>
      <c r="Z10" s="15">
        <f>SUM(T10:V10,F10:H10)</f>
        <v>27</v>
      </c>
      <c r="AA10" s="17">
        <f>1/F10+1/G10+1/H10+1/T10+1/U10+1/V10</f>
        <v>2.217857142857143</v>
      </c>
      <c r="AB10" s="16" t="s">
        <v>630</v>
      </c>
      <c r="AC10" s="15">
        <f t="shared" si="0"/>
        <v>1</v>
      </c>
      <c r="AD10" s="15">
        <f t="shared" si="1"/>
        <v>0</v>
      </c>
      <c r="AE10" s="15">
        <f t="shared" si="2"/>
        <v>1</v>
      </c>
      <c r="AF10" s="15">
        <f t="shared" si="3"/>
        <v>0</v>
      </c>
      <c r="AG10" s="15">
        <f t="shared" si="4"/>
        <v>6</v>
      </c>
      <c r="AH10" s="15" t="str">
        <f t="shared" si="5"/>
        <v xml:space="preserve">Vista Murrieta </v>
      </c>
      <c r="AI10" s="15">
        <f t="shared" si="6"/>
        <v>39</v>
      </c>
    </row>
    <row r="11" spans="1:36">
      <c r="A11" s="14" t="s">
        <v>601</v>
      </c>
      <c r="B11" s="14" t="s">
        <v>620</v>
      </c>
      <c r="C11" s="14" t="s">
        <v>604</v>
      </c>
      <c r="D11" s="14" t="s">
        <v>526</v>
      </c>
      <c r="E11" s="14" t="s">
        <v>487</v>
      </c>
      <c r="F11" s="14">
        <v>3</v>
      </c>
      <c r="G11" s="14">
        <v>1</v>
      </c>
      <c r="H11" s="14">
        <v>2</v>
      </c>
      <c r="I11" s="15">
        <f>SUM(F11:H11)</f>
        <v>6</v>
      </c>
      <c r="J11" s="17">
        <f>1/F11+1/G11+1/H11</f>
        <v>1.8333333333333333</v>
      </c>
      <c r="L11" s="14">
        <v>9</v>
      </c>
      <c r="M11" s="14">
        <v>9</v>
      </c>
      <c r="N11" s="14">
        <v>9</v>
      </c>
      <c r="O11" s="15">
        <f>SUM(L11:N11)</f>
        <v>27</v>
      </c>
      <c r="P11" s="17">
        <f>1/L11+1/M11+1/N11</f>
        <v>0.33333333333333331</v>
      </c>
      <c r="Q11" s="15">
        <f>SUM(L11:N11,F11:H11)</f>
        <v>33</v>
      </c>
      <c r="R11" s="17">
        <f>1/F11+1/G11+1/H11+1/L11+1/M11+1/N11</f>
        <v>2.1666666666666665</v>
      </c>
      <c r="S11" s="16" t="s">
        <v>603</v>
      </c>
      <c r="T11" s="14">
        <v>8</v>
      </c>
      <c r="U11" s="14">
        <v>8</v>
      </c>
      <c r="V11" s="14">
        <v>8</v>
      </c>
      <c r="W11" s="15">
        <f>SUM(T11:V11)</f>
        <v>24</v>
      </c>
      <c r="X11" s="15">
        <f>SUM(T11:V11,L11:N11)</f>
        <v>51</v>
      </c>
      <c r="Y11" s="17">
        <f>1/L11+1/M11+1/N11+1/T11+1/U11+1/V11</f>
        <v>0.70833333333333326</v>
      </c>
      <c r="Z11" s="15">
        <f>SUM(T11:V11,F11:H11)</f>
        <v>30</v>
      </c>
      <c r="AA11" s="17">
        <f>1/F11+1/G11+1/H11+1/T11+1/U11+1/V11</f>
        <v>2.208333333333333</v>
      </c>
      <c r="AB11" s="16" t="s">
        <v>630</v>
      </c>
      <c r="AC11" s="15">
        <f t="shared" si="0"/>
        <v>1</v>
      </c>
      <c r="AD11" s="15">
        <f t="shared" si="1"/>
        <v>0</v>
      </c>
      <c r="AE11" s="15">
        <f t="shared" si="2"/>
        <v>1</v>
      </c>
      <c r="AF11" s="15">
        <f t="shared" si="3"/>
        <v>0</v>
      </c>
      <c r="AG11" s="15">
        <f t="shared" si="4"/>
        <v>6</v>
      </c>
      <c r="AH11" s="15" t="str">
        <f t="shared" si="5"/>
        <v xml:space="preserve">Yucaipa </v>
      </c>
      <c r="AI11" s="15">
        <f t="shared" si="6"/>
        <v>38</v>
      </c>
    </row>
    <row r="12" spans="1:36">
      <c r="A12" s="14" t="s">
        <v>601</v>
      </c>
      <c r="B12" s="14" t="s">
        <v>622</v>
      </c>
      <c r="C12" s="14" t="s">
        <v>603</v>
      </c>
      <c r="D12" s="14" t="s">
        <v>255</v>
      </c>
      <c r="E12" s="14" t="s">
        <v>256</v>
      </c>
      <c r="F12" s="14">
        <v>3</v>
      </c>
      <c r="G12" s="14">
        <v>4</v>
      </c>
      <c r="H12" s="14">
        <v>2</v>
      </c>
      <c r="I12" s="15">
        <f>SUM(F12:H12)</f>
        <v>9</v>
      </c>
      <c r="J12" s="17">
        <f>1/F12+1/G12+1/H12</f>
        <v>1.0833333333333333</v>
      </c>
      <c r="L12" s="14">
        <v>9</v>
      </c>
      <c r="M12" s="14">
        <v>9</v>
      </c>
      <c r="N12" s="14">
        <v>9</v>
      </c>
      <c r="O12" s="15">
        <f>SUM(L12:N12)</f>
        <v>27</v>
      </c>
      <c r="P12" s="17">
        <f>1/L12+1/M12+1/N12</f>
        <v>0.33333333333333331</v>
      </c>
      <c r="Q12" s="15">
        <f>SUM(L12:N12,F12:H12)</f>
        <v>36</v>
      </c>
      <c r="R12" s="17">
        <f>1/F12+1/G12+1/H12+1/L12+1/M12+1/N12</f>
        <v>1.4166666666666667</v>
      </c>
      <c r="S12" s="16" t="s">
        <v>603</v>
      </c>
      <c r="T12" s="14">
        <v>8</v>
      </c>
      <c r="U12" s="14">
        <v>8</v>
      </c>
      <c r="V12" s="14">
        <v>6</v>
      </c>
      <c r="W12" s="15">
        <f>SUM(T12:V12)</f>
        <v>22</v>
      </c>
      <c r="X12" s="15">
        <f>SUM(T12:V12,L12:N12)</f>
        <v>49</v>
      </c>
      <c r="Y12" s="17">
        <f>1/L12+1/M12+1/N12+1/T12+1/U12+1/V12</f>
        <v>0.74999999999999989</v>
      </c>
      <c r="Z12" s="15">
        <f>SUM(T12:V12,F12:H12)</f>
        <v>31</v>
      </c>
      <c r="AA12" s="17">
        <f>1/F12+1/G12+1/H12+1/T12+1/U12+1/V12</f>
        <v>1.5</v>
      </c>
      <c r="AB12" s="16" t="s">
        <v>630</v>
      </c>
      <c r="AC12" s="15">
        <f t="shared" si="0"/>
        <v>0</v>
      </c>
      <c r="AD12" s="15">
        <f t="shared" si="1"/>
        <v>0</v>
      </c>
      <c r="AE12" s="15">
        <f t="shared" si="2"/>
        <v>1</v>
      </c>
      <c r="AF12" s="15">
        <f t="shared" si="3"/>
        <v>0</v>
      </c>
      <c r="AG12" s="15">
        <f t="shared" si="4"/>
        <v>4</v>
      </c>
      <c r="AH12" s="15" t="str">
        <f t="shared" si="5"/>
        <v xml:space="preserve">Citrus Valley </v>
      </c>
      <c r="AI12" s="15">
        <f t="shared" si="6"/>
        <v>8</v>
      </c>
    </row>
    <row r="13" spans="1:36">
      <c r="A13" s="14" t="s">
        <v>601</v>
      </c>
      <c r="B13" s="14" t="s">
        <v>622</v>
      </c>
      <c r="C13" s="14" t="s">
        <v>606</v>
      </c>
      <c r="D13" s="14" t="s">
        <v>598</v>
      </c>
      <c r="E13" s="14" t="s">
        <v>597</v>
      </c>
      <c r="F13" s="14">
        <v>3</v>
      </c>
      <c r="G13" s="14">
        <v>3</v>
      </c>
      <c r="H13" s="14">
        <v>4</v>
      </c>
      <c r="I13" s="15">
        <f>SUM(F13:H13)</f>
        <v>10</v>
      </c>
      <c r="J13" s="17">
        <f>1/F13+1/G13+1/H13</f>
        <v>0.91666666666666663</v>
      </c>
      <c r="L13" s="14">
        <v>9</v>
      </c>
      <c r="M13" s="14">
        <v>9</v>
      </c>
      <c r="N13" s="14">
        <v>9</v>
      </c>
      <c r="O13" s="15">
        <f>SUM(L13:N13)</f>
        <v>27</v>
      </c>
      <c r="P13" s="17">
        <f>1/L13+1/M13+1/N13</f>
        <v>0.33333333333333331</v>
      </c>
      <c r="Q13" s="15">
        <f>SUM(L13:N13,F13:H13)</f>
        <v>37</v>
      </c>
      <c r="R13" s="17">
        <f>1/F13+1/G13+1/H13+1/L13+1/M13+1/N13</f>
        <v>1.25</v>
      </c>
      <c r="S13" s="16" t="s">
        <v>603</v>
      </c>
      <c r="T13" s="14">
        <v>8</v>
      </c>
      <c r="U13" s="14">
        <v>5</v>
      </c>
      <c r="V13" s="14">
        <v>8</v>
      </c>
      <c r="W13" s="15">
        <f>SUM(T13:V13)</f>
        <v>21</v>
      </c>
      <c r="X13" s="15">
        <f>SUM(T13:V13,L13:N13)</f>
        <v>48</v>
      </c>
      <c r="Y13" s="17">
        <f>1/L13+1/M13+1/N13+1/T13+1/U13+1/V13</f>
        <v>0.78333333333333333</v>
      </c>
      <c r="Z13" s="15">
        <f>SUM(T13:V13,F13:H13)</f>
        <v>31</v>
      </c>
      <c r="AA13" s="17">
        <f>1/F13+1/G13+1/H13+1/T13+1/U13+1/V13</f>
        <v>1.3666666666666665</v>
      </c>
      <c r="AB13" s="16" t="s">
        <v>630</v>
      </c>
      <c r="AC13" s="15">
        <f t="shared" si="0"/>
        <v>0</v>
      </c>
      <c r="AD13" s="15">
        <f t="shared" si="1"/>
        <v>0</v>
      </c>
      <c r="AE13" s="15">
        <f t="shared" si="2"/>
        <v>1</v>
      </c>
      <c r="AF13" s="15">
        <f t="shared" si="3"/>
        <v>0</v>
      </c>
      <c r="AG13" s="15">
        <f t="shared" si="4"/>
        <v>4</v>
      </c>
      <c r="AH13" s="15" t="str">
        <f t="shared" si="5"/>
        <v xml:space="preserve">Citrus Valley </v>
      </c>
      <c r="AI13" s="15">
        <f t="shared" si="6"/>
        <v>8</v>
      </c>
    </row>
    <row r="14" spans="1:36">
      <c r="A14" s="14" t="s">
        <v>601</v>
      </c>
      <c r="B14" s="14" t="s">
        <v>620</v>
      </c>
      <c r="C14" s="14" t="s">
        <v>604</v>
      </c>
      <c r="D14" s="14" t="s">
        <v>553</v>
      </c>
      <c r="E14" s="14" t="s">
        <v>554</v>
      </c>
      <c r="F14" s="14">
        <v>2</v>
      </c>
      <c r="G14" s="14">
        <v>3</v>
      </c>
      <c r="H14" s="14">
        <v>4</v>
      </c>
      <c r="I14" s="15">
        <f>SUM(F14:H14)</f>
        <v>9</v>
      </c>
      <c r="J14" s="17">
        <f>1/F14+1/G14+1/H14</f>
        <v>1.0833333333333333</v>
      </c>
      <c r="L14" s="14">
        <v>9</v>
      </c>
      <c r="M14" s="14">
        <v>9</v>
      </c>
      <c r="N14" s="14">
        <v>9</v>
      </c>
      <c r="O14" s="15">
        <f>SUM(L14:N14)</f>
        <v>27</v>
      </c>
      <c r="P14" s="17">
        <f>1/L14+1/M14+1/N14</f>
        <v>0.33333333333333331</v>
      </c>
      <c r="Q14" s="15">
        <f>SUM(L14:N14,F14:H14)</f>
        <v>36</v>
      </c>
      <c r="R14" s="17">
        <f>1/F14+1/G14+1/H14+1/L14+1/M14+1/N14</f>
        <v>1.4166666666666667</v>
      </c>
      <c r="S14" s="16" t="s">
        <v>603</v>
      </c>
      <c r="T14" s="14">
        <v>8</v>
      </c>
      <c r="U14" s="14">
        <v>8</v>
      </c>
      <c r="V14" s="14">
        <v>8</v>
      </c>
      <c r="W14" s="15">
        <f>SUM(T14:V14)</f>
        <v>24</v>
      </c>
      <c r="X14" s="15">
        <f>SUM(T14:V14,L14:N14)</f>
        <v>51</v>
      </c>
      <c r="Y14" s="17">
        <f>1/L14+1/M14+1/N14+1/T14+1/U14+1/V14</f>
        <v>0.70833333333333326</v>
      </c>
      <c r="Z14" s="15">
        <f>SUM(T14:V14,F14:H14)</f>
        <v>33</v>
      </c>
      <c r="AA14" s="17">
        <f>1/F14+1/G14+1/H14+1/T14+1/U14+1/V14</f>
        <v>1.4583333333333333</v>
      </c>
      <c r="AB14" s="16" t="s">
        <v>630</v>
      </c>
      <c r="AC14" s="15">
        <f t="shared" si="0"/>
        <v>0</v>
      </c>
      <c r="AD14" s="15">
        <f t="shared" si="1"/>
        <v>0</v>
      </c>
      <c r="AE14" s="15">
        <f t="shared" si="2"/>
        <v>1</v>
      </c>
      <c r="AF14" s="15">
        <f t="shared" si="3"/>
        <v>0</v>
      </c>
      <c r="AG14" s="15">
        <f t="shared" si="4"/>
        <v>4</v>
      </c>
      <c r="AH14" s="15" t="str">
        <f t="shared" si="5"/>
        <v xml:space="preserve">Yucaipa </v>
      </c>
      <c r="AI14" s="15">
        <f t="shared" si="6"/>
        <v>38</v>
      </c>
    </row>
    <row r="15" spans="1:36">
      <c r="A15" s="14" t="s">
        <v>601</v>
      </c>
      <c r="B15" s="14" t="s">
        <v>620</v>
      </c>
      <c r="C15" s="14" t="s">
        <v>606</v>
      </c>
      <c r="D15" s="14" t="s">
        <v>556</v>
      </c>
      <c r="E15" s="14" t="s">
        <v>557</v>
      </c>
      <c r="F15" s="14">
        <v>4</v>
      </c>
      <c r="G15" s="14">
        <v>5</v>
      </c>
      <c r="H15" s="14">
        <v>1</v>
      </c>
      <c r="I15" s="15">
        <f>SUM(F15:H15)</f>
        <v>10</v>
      </c>
      <c r="J15" s="17">
        <f>1/F15+1/G15+1/H15</f>
        <v>1.45</v>
      </c>
      <c r="L15" s="14">
        <v>9</v>
      </c>
      <c r="M15" s="14">
        <v>9</v>
      </c>
      <c r="N15" s="14">
        <v>9</v>
      </c>
      <c r="O15" s="15">
        <f>SUM(L15:N15)</f>
        <v>27</v>
      </c>
      <c r="P15" s="17">
        <f>1/L15+1/M15+1/N15</f>
        <v>0.33333333333333331</v>
      </c>
      <c r="Q15" s="15">
        <f>SUM(L15:N15,F15:H15)</f>
        <v>37</v>
      </c>
      <c r="R15" s="17">
        <f>1/F15+1/G15+1/H15+1/L15+1/M15+1/N15</f>
        <v>1.7833333333333334</v>
      </c>
      <c r="S15" s="16" t="s">
        <v>603</v>
      </c>
      <c r="T15" s="14">
        <v>7</v>
      </c>
      <c r="U15" s="14">
        <v>8</v>
      </c>
      <c r="V15" s="14">
        <v>8</v>
      </c>
      <c r="W15" s="15">
        <f>SUM(T15:V15)</f>
        <v>23</v>
      </c>
      <c r="X15" s="15">
        <f>SUM(T15:V15,L15:N15)</f>
        <v>50</v>
      </c>
      <c r="Y15" s="17">
        <f>1/L15+1/M15+1/N15+1/T15+1/U15+1/V15</f>
        <v>0.72619047619047616</v>
      </c>
      <c r="Z15" s="15">
        <f>SUM(T15:V15,F15:H15)</f>
        <v>33</v>
      </c>
      <c r="AA15" s="17">
        <f>1/F15+1/G15+1/H15+1/T15+1/U15+1/V15</f>
        <v>1.8428571428571427</v>
      </c>
      <c r="AB15" s="16" t="s">
        <v>630</v>
      </c>
      <c r="AC15" s="15">
        <f t="shared" si="0"/>
        <v>1</v>
      </c>
      <c r="AD15" s="15">
        <f t="shared" si="1"/>
        <v>0</v>
      </c>
      <c r="AE15" s="15">
        <f t="shared" si="2"/>
        <v>1</v>
      </c>
      <c r="AF15" s="15">
        <f t="shared" si="3"/>
        <v>0</v>
      </c>
      <c r="AG15" s="15">
        <f t="shared" si="4"/>
        <v>6</v>
      </c>
      <c r="AH15" s="15" t="str">
        <f t="shared" si="5"/>
        <v xml:space="preserve">Yucaipa </v>
      </c>
      <c r="AI15" s="15">
        <f t="shared" si="6"/>
        <v>38</v>
      </c>
    </row>
    <row r="16" spans="1:36">
      <c r="A16" s="14" t="s">
        <v>601</v>
      </c>
      <c r="B16" s="14" t="s">
        <v>622</v>
      </c>
      <c r="C16" s="14" t="s">
        <v>604</v>
      </c>
      <c r="D16" s="14" t="s">
        <v>243</v>
      </c>
      <c r="E16" s="14" t="s">
        <v>244</v>
      </c>
      <c r="F16" s="14">
        <v>5</v>
      </c>
      <c r="G16" s="14">
        <v>5</v>
      </c>
      <c r="H16" s="14">
        <v>3</v>
      </c>
      <c r="I16" s="15">
        <f>SUM(F16:H16)</f>
        <v>13</v>
      </c>
      <c r="J16" s="17">
        <f>1/F16+1/G16+1/H16</f>
        <v>0.73333333333333339</v>
      </c>
      <c r="L16" s="14">
        <v>9</v>
      </c>
      <c r="M16" s="14">
        <v>9</v>
      </c>
      <c r="N16" s="14">
        <v>9</v>
      </c>
      <c r="O16" s="15">
        <f>SUM(L16:N16)</f>
        <v>27</v>
      </c>
      <c r="P16" s="17">
        <f>1/L16+1/M16+1/N16</f>
        <v>0.33333333333333331</v>
      </c>
      <c r="Q16" s="15">
        <f>SUM(L16:N16,F16:H16)</f>
        <v>40</v>
      </c>
      <c r="R16" s="17">
        <f>1/F16+1/G16+1/H16+1/L16+1/M16+1/N16</f>
        <v>1.0666666666666669</v>
      </c>
      <c r="T16" s="14">
        <v>9</v>
      </c>
      <c r="U16" s="14">
        <v>9</v>
      </c>
      <c r="V16" s="14">
        <v>9</v>
      </c>
      <c r="W16" s="15">
        <f>SUM(T16:V16)</f>
        <v>27</v>
      </c>
      <c r="X16" s="15">
        <f>SUM(T16:V16,L16:N16)</f>
        <v>54</v>
      </c>
      <c r="Y16" s="17">
        <f>1/L16+1/M16+1/N16+1/T16+1/U16+1/V16</f>
        <v>0.66666666666666674</v>
      </c>
      <c r="Z16" s="15">
        <f t="shared" ref="Z16:Z46" si="7">SUM(T16:V16,F16:H16)</f>
        <v>40</v>
      </c>
      <c r="AA16" s="17">
        <f t="shared" ref="AA16:AA46" si="8">1/F16+1/G16+1/H16+1/T16+1/U16+1/V16</f>
        <v>1.0666666666666669</v>
      </c>
      <c r="AC16" s="15">
        <f t="shared" si="0"/>
        <v>0</v>
      </c>
      <c r="AD16" s="15">
        <f t="shared" si="1"/>
        <v>0</v>
      </c>
      <c r="AE16" s="15">
        <f t="shared" si="2"/>
        <v>0</v>
      </c>
      <c r="AF16" s="15">
        <f t="shared" si="3"/>
        <v>0</v>
      </c>
      <c r="AG16" s="15">
        <f t="shared" si="4"/>
        <v>0</v>
      </c>
      <c r="AH16" s="15" t="str">
        <f t="shared" si="5"/>
        <v xml:space="preserve">Citrus Valley </v>
      </c>
      <c r="AI16" s="15">
        <f t="shared" si="6"/>
        <v>8</v>
      </c>
    </row>
    <row r="17" spans="1:35">
      <c r="A17" s="14" t="s">
        <v>601</v>
      </c>
      <c r="B17" s="14" t="s">
        <v>623</v>
      </c>
      <c r="C17" s="14" t="s">
        <v>604</v>
      </c>
      <c r="D17" s="14" t="s">
        <v>312</v>
      </c>
      <c r="E17" s="14" t="s">
        <v>313</v>
      </c>
      <c r="F17" s="14">
        <v>4</v>
      </c>
      <c r="G17" s="14">
        <v>4</v>
      </c>
      <c r="H17" s="14">
        <v>6</v>
      </c>
      <c r="I17" s="15">
        <f>SUM(F17:H17)</f>
        <v>14</v>
      </c>
      <c r="J17" s="17">
        <f>1/F17+1/G17+1/H17</f>
        <v>0.66666666666666663</v>
      </c>
      <c r="L17" s="14">
        <v>9</v>
      </c>
      <c r="M17" s="14">
        <v>9</v>
      </c>
      <c r="N17" s="14">
        <v>9</v>
      </c>
      <c r="O17" s="15">
        <f>SUM(L17:N17)</f>
        <v>27</v>
      </c>
      <c r="P17" s="17">
        <f>1/L17+1/M17+1/N17</f>
        <v>0.33333333333333331</v>
      </c>
      <c r="Q17" s="15">
        <f>SUM(L17:N17,F17:H17)</f>
        <v>41</v>
      </c>
      <c r="R17" s="17">
        <f>1/F17+1/G17+1/H17+1/L17+1/M17+1/N17</f>
        <v>1</v>
      </c>
      <c r="T17" s="14">
        <v>9</v>
      </c>
      <c r="U17" s="14">
        <v>9</v>
      </c>
      <c r="V17" s="14">
        <v>9</v>
      </c>
      <c r="W17" s="15">
        <f>SUM(T17:V17)</f>
        <v>27</v>
      </c>
      <c r="X17" s="15">
        <f>SUM(T17:V17,L17:N17)</f>
        <v>54</v>
      </c>
      <c r="Y17" s="17">
        <f>1/L17+1/M17+1/N17+1/T17+1/U17+1/V17</f>
        <v>0.66666666666666674</v>
      </c>
      <c r="Z17" s="15">
        <f t="shared" si="7"/>
        <v>41</v>
      </c>
      <c r="AA17" s="17">
        <f t="shared" si="8"/>
        <v>1</v>
      </c>
      <c r="AC17" s="15">
        <f t="shared" si="0"/>
        <v>0</v>
      </c>
      <c r="AD17" s="15">
        <f t="shared" si="1"/>
        <v>0</v>
      </c>
      <c r="AE17" s="15">
        <f t="shared" si="2"/>
        <v>0</v>
      </c>
      <c r="AF17" s="15">
        <f t="shared" si="3"/>
        <v>0</v>
      </c>
      <c r="AG17" s="15">
        <f t="shared" si="4"/>
        <v>0</v>
      </c>
      <c r="AH17" s="15" t="str">
        <f t="shared" si="5"/>
        <v xml:space="preserve">Claremont </v>
      </c>
      <c r="AI17" s="15">
        <f t="shared" si="6"/>
        <v>0</v>
      </c>
    </row>
    <row r="18" spans="1:35">
      <c r="A18" s="14" t="s">
        <v>601</v>
      </c>
      <c r="B18" s="14" t="s">
        <v>624</v>
      </c>
      <c r="C18" s="14" t="s">
        <v>602</v>
      </c>
      <c r="D18" s="14" t="s">
        <v>330</v>
      </c>
      <c r="E18" s="14" t="s">
        <v>388</v>
      </c>
      <c r="F18" s="14">
        <v>6</v>
      </c>
      <c r="G18" s="14">
        <v>4</v>
      </c>
      <c r="H18" s="14">
        <v>4</v>
      </c>
      <c r="I18" s="15">
        <f>SUM(F18:H18)</f>
        <v>14</v>
      </c>
      <c r="J18" s="17">
        <f>1/F18+1/G18+1/H18</f>
        <v>0.66666666666666663</v>
      </c>
      <c r="L18" s="14">
        <v>9</v>
      </c>
      <c r="M18" s="14">
        <v>9</v>
      </c>
      <c r="N18" s="14">
        <v>9</v>
      </c>
      <c r="O18" s="15">
        <f>SUM(L18:N18)</f>
        <v>27</v>
      </c>
      <c r="P18" s="17">
        <f>1/L18+1/M18+1/N18</f>
        <v>0.33333333333333331</v>
      </c>
      <c r="Q18" s="15">
        <f>SUM(L18:N18,F18:H18)</f>
        <v>41</v>
      </c>
      <c r="R18" s="17">
        <f>1/F18+1/G18+1/H18+1/L18+1/M18+1/N18</f>
        <v>1</v>
      </c>
      <c r="T18" s="14">
        <v>9</v>
      </c>
      <c r="U18" s="14">
        <v>9</v>
      </c>
      <c r="V18" s="14">
        <v>9</v>
      </c>
      <c r="W18" s="15">
        <f>SUM(T18:V18)</f>
        <v>27</v>
      </c>
      <c r="X18" s="15">
        <f>SUM(T18:V18,L18:N18)</f>
        <v>54</v>
      </c>
      <c r="Y18" s="17">
        <f>1/L18+1/M18+1/N18+1/T18+1/U18+1/V18</f>
        <v>0.66666666666666674</v>
      </c>
      <c r="Z18" s="15">
        <f t="shared" si="7"/>
        <v>41</v>
      </c>
      <c r="AA18" s="17">
        <f t="shared" si="8"/>
        <v>1</v>
      </c>
      <c r="AC18" s="15">
        <f t="shared" si="0"/>
        <v>0</v>
      </c>
      <c r="AD18" s="15">
        <f t="shared" si="1"/>
        <v>0</v>
      </c>
      <c r="AE18" s="15">
        <f t="shared" si="2"/>
        <v>0</v>
      </c>
      <c r="AF18" s="15">
        <f t="shared" si="3"/>
        <v>0</v>
      </c>
      <c r="AG18" s="15">
        <f t="shared" si="4"/>
        <v>0</v>
      </c>
      <c r="AH18" s="15" t="str">
        <f t="shared" si="5"/>
        <v xml:space="preserve">Glen A. Wilson </v>
      </c>
      <c r="AI18" s="15">
        <f t="shared" si="6"/>
        <v>0</v>
      </c>
    </row>
    <row r="19" spans="1:35">
      <c r="A19" s="14" t="s">
        <v>601</v>
      </c>
      <c r="B19" s="14" t="s">
        <v>620</v>
      </c>
      <c r="C19" s="14" t="s">
        <v>603</v>
      </c>
      <c r="D19" s="14" t="s">
        <v>539</v>
      </c>
      <c r="E19" s="14" t="s">
        <v>540</v>
      </c>
      <c r="F19" s="14">
        <v>8</v>
      </c>
      <c r="G19" s="14">
        <v>5</v>
      </c>
      <c r="H19" s="14">
        <v>1</v>
      </c>
      <c r="I19" s="15">
        <f>SUM(F19:H19)</f>
        <v>14</v>
      </c>
      <c r="J19" s="17">
        <f>1/F19+1/G19+1/H19</f>
        <v>1.325</v>
      </c>
      <c r="L19" s="14">
        <v>9</v>
      </c>
      <c r="M19" s="14">
        <v>9</v>
      </c>
      <c r="N19" s="14">
        <v>9</v>
      </c>
      <c r="O19" s="15">
        <f>SUM(L19:N19)</f>
        <v>27</v>
      </c>
      <c r="P19" s="17">
        <f>1/L19+1/M19+1/N19</f>
        <v>0.33333333333333331</v>
      </c>
      <c r="Q19" s="15">
        <f>SUM(L19:N19,F19:H19)</f>
        <v>41</v>
      </c>
      <c r="R19" s="17">
        <f>1/F19+1/G19+1/H19+1/L19+1/M19+1/N19</f>
        <v>1.6583333333333334</v>
      </c>
      <c r="T19" s="14">
        <v>9</v>
      </c>
      <c r="U19" s="14">
        <v>9</v>
      </c>
      <c r="V19" s="14">
        <v>9</v>
      </c>
      <c r="W19" s="15">
        <f>SUM(T19:V19)</f>
        <v>27</v>
      </c>
      <c r="X19" s="15">
        <f>SUM(T19:V19,L19:N19)</f>
        <v>54</v>
      </c>
      <c r="Y19" s="17">
        <f>1/L19+1/M19+1/N19+1/T19+1/U19+1/V19</f>
        <v>0.66666666666666674</v>
      </c>
      <c r="Z19" s="15">
        <f t="shared" si="7"/>
        <v>41</v>
      </c>
      <c r="AA19" s="17">
        <f t="shared" si="8"/>
        <v>1.6583333333333334</v>
      </c>
      <c r="AC19" s="15">
        <f t="shared" si="0"/>
        <v>1</v>
      </c>
      <c r="AD19" s="15">
        <f t="shared" si="1"/>
        <v>0</v>
      </c>
      <c r="AE19" s="15">
        <f t="shared" si="2"/>
        <v>0</v>
      </c>
      <c r="AF19" s="15">
        <f t="shared" si="3"/>
        <v>0</v>
      </c>
      <c r="AG19" s="15">
        <f t="shared" si="4"/>
        <v>2</v>
      </c>
      <c r="AH19" s="15" t="str">
        <f t="shared" si="5"/>
        <v xml:space="preserve">Yucaipa </v>
      </c>
      <c r="AI19" s="15">
        <f t="shared" si="6"/>
        <v>38</v>
      </c>
    </row>
    <row r="20" spans="1:35">
      <c r="A20" s="14" t="s">
        <v>601</v>
      </c>
      <c r="B20" s="14" t="s">
        <v>625</v>
      </c>
      <c r="C20" s="14" t="s">
        <v>603</v>
      </c>
      <c r="D20" s="14" t="s">
        <v>608</v>
      </c>
      <c r="E20" s="14" t="s">
        <v>380</v>
      </c>
      <c r="F20" s="14">
        <v>5</v>
      </c>
      <c r="G20" s="14">
        <v>6</v>
      </c>
      <c r="H20" s="14">
        <v>3</v>
      </c>
      <c r="I20" s="15">
        <f>SUM(F20:H20)</f>
        <v>14</v>
      </c>
      <c r="J20" s="17">
        <f>1/F20+1/G20+1/H20</f>
        <v>0.7</v>
      </c>
      <c r="L20" s="14">
        <v>9</v>
      </c>
      <c r="M20" s="14">
        <v>9</v>
      </c>
      <c r="N20" s="14">
        <v>9</v>
      </c>
      <c r="O20" s="15">
        <f>SUM(L20:N20)</f>
        <v>27</v>
      </c>
      <c r="P20" s="17">
        <f>1/L20+1/M20+1/N20</f>
        <v>0.33333333333333331</v>
      </c>
      <c r="Q20" s="15">
        <f>SUM(L20:N20,F20:H20)</f>
        <v>41</v>
      </c>
      <c r="R20" s="17">
        <f>1/F20+1/G20+1/H20+1/L20+1/M20+1/N20</f>
        <v>1.0333333333333334</v>
      </c>
      <c r="T20" s="14">
        <v>9</v>
      </c>
      <c r="U20" s="14">
        <v>9</v>
      </c>
      <c r="V20" s="14">
        <v>9</v>
      </c>
      <c r="W20" s="15">
        <f>SUM(T20:V20)</f>
        <v>27</v>
      </c>
      <c r="X20" s="15">
        <f>SUM(T20:V20,L20:N20)</f>
        <v>54</v>
      </c>
      <c r="Y20" s="17">
        <f>1/L20+1/M20+1/N20+1/T20+1/U20+1/V20</f>
        <v>0.66666666666666674</v>
      </c>
      <c r="Z20" s="15">
        <f t="shared" si="7"/>
        <v>41</v>
      </c>
      <c r="AA20" s="17">
        <f t="shared" si="8"/>
        <v>1.0333333333333334</v>
      </c>
      <c r="AC20" s="15">
        <f t="shared" si="0"/>
        <v>0</v>
      </c>
      <c r="AD20" s="15">
        <f t="shared" si="1"/>
        <v>0</v>
      </c>
      <c r="AE20" s="15">
        <f t="shared" si="2"/>
        <v>0</v>
      </c>
      <c r="AF20" s="15">
        <f t="shared" si="3"/>
        <v>0</v>
      </c>
      <c r="AG20" s="15">
        <f t="shared" si="4"/>
        <v>0</v>
      </c>
      <c r="AH20" s="15" t="str">
        <f t="shared" si="5"/>
        <v xml:space="preserve">El Camino Real </v>
      </c>
      <c r="AI20" s="15">
        <f t="shared" si="6"/>
        <v>24</v>
      </c>
    </row>
    <row r="21" spans="1:35">
      <c r="A21" s="14" t="s">
        <v>601</v>
      </c>
      <c r="B21" s="14" t="s">
        <v>623</v>
      </c>
      <c r="C21" s="14" t="s">
        <v>603</v>
      </c>
      <c r="D21" s="14" t="s">
        <v>306</v>
      </c>
      <c r="E21" s="14" t="s">
        <v>307</v>
      </c>
      <c r="F21" s="14">
        <v>4</v>
      </c>
      <c r="G21" s="14">
        <v>7</v>
      </c>
      <c r="H21" s="14">
        <v>4</v>
      </c>
      <c r="I21" s="15">
        <f>SUM(F21:H21)</f>
        <v>15</v>
      </c>
      <c r="J21" s="17">
        <f>1/F21+1/G21+1/H21</f>
        <v>0.64285714285714279</v>
      </c>
      <c r="L21" s="14">
        <v>9</v>
      </c>
      <c r="M21" s="14">
        <v>9</v>
      </c>
      <c r="N21" s="14">
        <v>9</v>
      </c>
      <c r="O21" s="15">
        <f>SUM(L21:N21)</f>
        <v>27</v>
      </c>
      <c r="P21" s="17">
        <f>1/L21+1/M21+1/N21</f>
        <v>0.33333333333333331</v>
      </c>
      <c r="Q21" s="15">
        <f>SUM(L21:N21,F21:H21)</f>
        <v>42</v>
      </c>
      <c r="R21" s="17">
        <f>1/F21+1/G21+1/H21+1/L21+1/M21+1/N21</f>
        <v>0.97619047619047628</v>
      </c>
      <c r="T21" s="14">
        <v>9</v>
      </c>
      <c r="U21" s="14">
        <v>9</v>
      </c>
      <c r="V21" s="14">
        <v>9</v>
      </c>
      <c r="W21" s="15">
        <f>SUM(T21:V21)</f>
        <v>27</v>
      </c>
      <c r="X21" s="15">
        <f>SUM(T21:V21,L21:N21)</f>
        <v>54</v>
      </c>
      <c r="Y21" s="17">
        <f>1/L21+1/M21+1/N21+1/T21+1/U21+1/V21</f>
        <v>0.66666666666666674</v>
      </c>
      <c r="Z21" s="15">
        <f t="shared" si="7"/>
        <v>42</v>
      </c>
      <c r="AA21" s="17">
        <f t="shared" si="8"/>
        <v>0.97619047619047628</v>
      </c>
      <c r="AC21" s="15">
        <f t="shared" si="0"/>
        <v>0</v>
      </c>
      <c r="AD21" s="15">
        <f t="shared" si="1"/>
        <v>0</v>
      </c>
      <c r="AE21" s="15">
        <f t="shared" si="2"/>
        <v>0</v>
      </c>
      <c r="AF21" s="15">
        <f t="shared" si="3"/>
        <v>0</v>
      </c>
      <c r="AG21" s="15">
        <f t="shared" si="4"/>
        <v>0</v>
      </c>
      <c r="AH21" s="15" t="str">
        <f t="shared" si="5"/>
        <v xml:space="preserve">Claremont </v>
      </c>
      <c r="AI21" s="15">
        <f t="shared" si="6"/>
        <v>0</v>
      </c>
    </row>
    <row r="22" spans="1:35">
      <c r="A22" s="14" t="s">
        <v>601</v>
      </c>
      <c r="B22" s="14" t="s">
        <v>626</v>
      </c>
      <c r="C22" s="14" t="s">
        <v>606</v>
      </c>
      <c r="D22" s="14" t="s">
        <v>452</v>
      </c>
      <c r="E22" s="14" t="s">
        <v>453</v>
      </c>
      <c r="F22" s="14">
        <v>5</v>
      </c>
      <c r="G22" s="14">
        <v>7</v>
      </c>
      <c r="H22" s="14">
        <v>3</v>
      </c>
      <c r="I22" s="15">
        <f>SUM(F22:H22)</f>
        <v>15</v>
      </c>
      <c r="J22" s="17">
        <f>1/F22+1/G22+1/H22</f>
        <v>0.67619047619047623</v>
      </c>
      <c r="L22" s="14">
        <v>9</v>
      </c>
      <c r="M22" s="14">
        <v>9</v>
      </c>
      <c r="N22" s="14">
        <v>9</v>
      </c>
      <c r="O22" s="15">
        <f>SUM(L22:N22)</f>
        <v>27</v>
      </c>
      <c r="P22" s="17">
        <f>1/L22+1/M22+1/N22</f>
        <v>0.33333333333333331</v>
      </c>
      <c r="Q22" s="15">
        <f>SUM(L22:N22,F22:H22)</f>
        <v>42</v>
      </c>
      <c r="R22" s="17">
        <f>1/F22+1/G22+1/H22+1/L22+1/M22+1/N22</f>
        <v>1.0095238095238097</v>
      </c>
      <c r="T22" s="14">
        <v>9</v>
      </c>
      <c r="U22" s="14">
        <v>9</v>
      </c>
      <c r="V22" s="14">
        <v>9</v>
      </c>
      <c r="W22" s="15">
        <f>SUM(T22:V22)</f>
        <v>27</v>
      </c>
      <c r="X22" s="15">
        <f>SUM(T22:V22,L22:N22)</f>
        <v>54</v>
      </c>
      <c r="Y22" s="17">
        <f>1/L22+1/M22+1/N22+1/T22+1/U22+1/V22</f>
        <v>0.66666666666666674</v>
      </c>
      <c r="Z22" s="15">
        <f t="shared" si="7"/>
        <v>42</v>
      </c>
      <c r="AA22" s="17">
        <f t="shared" si="8"/>
        <v>1.0095238095238097</v>
      </c>
      <c r="AC22" s="15">
        <f t="shared" si="0"/>
        <v>0</v>
      </c>
      <c r="AD22" s="15">
        <f t="shared" si="1"/>
        <v>0</v>
      </c>
      <c r="AE22" s="15">
        <f t="shared" si="2"/>
        <v>0</v>
      </c>
      <c r="AF22" s="15">
        <f>COUNTIF(AB22,"*1*")+COUNTIF(AB22,"*2*")+COUNTIF(AB22,"*3*")</f>
        <v>0</v>
      </c>
      <c r="AG22" s="15">
        <f t="shared" si="4"/>
        <v>0</v>
      </c>
      <c r="AH22" s="15" t="str">
        <f t="shared" si="5"/>
        <v xml:space="preserve">Riverside STEM </v>
      </c>
      <c r="AI22" s="15">
        <f t="shared" si="6"/>
        <v>0</v>
      </c>
    </row>
    <row r="23" spans="1:35">
      <c r="A23" s="14" t="s">
        <v>601</v>
      </c>
      <c r="B23" s="14" t="s">
        <v>623</v>
      </c>
      <c r="C23" s="14" t="s">
        <v>603</v>
      </c>
      <c r="D23" s="14" t="s">
        <v>607</v>
      </c>
      <c r="E23" s="14" t="s">
        <v>275</v>
      </c>
      <c r="F23" s="14">
        <v>7</v>
      </c>
      <c r="G23" s="14">
        <v>3</v>
      </c>
      <c r="H23" s="14">
        <v>6</v>
      </c>
      <c r="I23" s="15">
        <f>SUM(F23:H23)</f>
        <v>16</v>
      </c>
      <c r="J23" s="17">
        <f>1/F23+1/G23+1/H23</f>
        <v>0.64285714285714279</v>
      </c>
      <c r="L23" s="14">
        <v>9</v>
      </c>
      <c r="M23" s="14">
        <v>9</v>
      </c>
      <c r="N23" s="14">
        <v>9</v>
      </c>
      <c r="O23" s="15">
        <f>SUM(L23:N23)</f>
        <v>27</v>
      </c>
      <c r="P23" s="17">
        <f>1/L23+1/M23+1/N23</f>
        <v>0.33333333333333331</v>
      </c>
      <c r="Q23" s="15">
        <f>SUM(L23:N23,F23:H23)</f>
        <v>43</v>
      </c>
      <c r="R23" s="17">
        <f>1/F23+1/G23+1/H23+1/L23+1/M23+1/N23</f>
        <v>0.97619047619047628</v>
      </c>
      <c r="T23" s="14">
        <v>9</v>
      </c>
      <c r="U23" s="14">
        <v>9</v>
      </c>
      <c r="V23" s="14">
        <v>9</v>
      </c>
      <c r="W23" s="15">
        <f>SUM(T23:V23)</f>
        <v>27</v>
      </c>
      <c r="X23" s="15">
        <f>SUM(T23:V23,L23:N23)</f>
        <v>54</v>
      </c>
      <c r="Y23" s="17">
        <f>1/L23+1/M23+1/N23+1/T23+1/U23+1/V23</f>
        <v>0.66666666666666674</v>
      </c>
      <c r="Z23" s="15">
        <f t="shared" si="7"/>
        <v>43</v>
      </c>
      <c r="AA23" s="17">
        <f t="shared" si="8"/>
        <v>0.97619047619047628</v>
      </c>
      <c r="AC23" s="15">
        <f t="shared" si="0"/>
        <v>0</v>
      </c>
      <c r="AD23" s="15">
        <f t="shared" si="1"/>
        <v>0</v>
      </c>
      <c r="AE23" s="15">
        <f t="shared" si="2"/>
        <v>0</v>
      </c>
      <c r="AF23" s="15">
        <f>COUNTIF(AB23,"*1*")+COUNTIF(AB23,"*2*")+COUNTIF(AB23,"*3*")</f>
        <v>0</v>
      </c>
      <c r="AG23" s="15">
        <f t="shared" si="4"/>
        <v>0</v>
      </c>
      <c r="AH23" s="15" t="str">
        <f t="shared" si="5"/>
        <v xml:space="preserve">Claremont </v>
      </c>
      <c r="AI23" s="15">
        <f t="shared" si="6"/>
        <v>0</v>
      </c>
    </row>
    <row r="24" spans="1:35">
      <c r="A24" s="14" t="s">
        <v>601</v>
      </c>
      <c r="B24" s="14" t="s">
        <v>625</v>
      </c>
      <c r="C24" s="14" t="s">
        <v>602</v>
      </c>
      <c r="D24" s="14" t="s">
        <v>363</v>
      </c>
      <c r="E24" s="14" t="s">
        <v>364</v>
      </c>
      <c r="F24" s="14">
        <v>8</v>
      </c>
      <c r="G24" s="14">
        <v>6</v>
      </c>
      <c r="H24" s="14">
        <v>2</v>
      </c>
      <c r="I24" s="15">
        <f>SUM(F24:H24)</f>
        <v>16</v>
      </c>
      <c r="J24" s="17">
        <f>1/F24+1/G24+1/H24</f>
        <v>0.79166666666666663</v>
      </c>
      <c r="L24" s="14">
        <v>9</v>
      </c>
      <c r="M24" s="14">
        <v>9</v>
      </c>
      <c r="N24" s="14">
        <v>9</v>
      </c>
      <c r="O24" s="15">
        <f>SUM(L24:N24)</f>
        <v>27</v>
      </c>
      <c r="P24" s="17">
        <f>1/L24+1/M24+1/N24</f>
        <v>0.33333333333333331</v>
      </c>
      <c r="Q24" s="15">
        <f>SUM(L24:N24,F24:H24)</f>
        <v>43</v>
      </c>
      <c r="R24" s="17">
        <f>1/F24+1/G24+1/H24+1/L24+1/M24+1/N24</f>
        <v>1.125</v>
      </c>
      <c r="T24" s="14">
        <v>9</v>
      </c>
      <c r="U24" s="14">
        <v>9</v>
      </c>
      <c r="V24" s="14">
        <v>9</v>
      </c>
      <c r="W24" s="15">
        <f>SUM(T24:V24)</f>
        <v>27</v>
      </c>
      <c r="X24" s="15">
        <f>SUM(T24:V24,L24:N24)</f>
        <v>54</v>
      </c>
      <c r="Y24" s="17">
        <f>1/L24+1/M24+1/N24+1/T24+1/U24+1/V24</f>
        <v>0.66666666666666674</v>
      </c>
      <c r="Z24" s="15">
        <f t="shared" si="7"/>
        <v>43</v>
      </c>
      <c r="AA24" s="17">
        <f t="shared" si="8"/>
        <v>1.125</v>
      </c>
      <c r="AC24" s="15">
        <f t="shared" si="0"/>
        <v>0</v>
      </c>
      <c r="AD24" s="15">
        <f t="shared" si="1"/>
        <v>0</v>
      </c>
      <c r="AE24" s="15">
        <f t="shared" si="2"/>
        <v>0</v>
      </c>
      <c r="AF24" s="15">
        <f>COUNTIF(AB24,"*1*")+COUNTIF(AB24,"*2*")+COUNTIF(AB24,"*3*")</f>
        <v>0</v>
      </c>
      <c r="AG24" s="15">
        <f t="shared" si="4"/>
        <v>0</v>
      </c>
      <c r="AH24" s="15" t="str">
        <f t="shared" si="5"/>
        <v xml:space="preserve">El Camino Real </v>
      </c>
      <c r="AI24" s="15">
        <f t="shared" si="6"/>
        <v>24</v>
      </c>
    </row>
    <row r="25" spans="1:35">
      <c r="A25" s="14" t="s">
        <v>601</v>
      </c>
      <c r="B25" s="14" t="s">
        <v>621</v>
      </c>
      <c r="C25" s="14" t="s">
        <v>602</v>
      </c>
      <c r="D25" s="14" t="s">
        <v>509</v>
      </c>
      <c r="E25" s="14" t="s">
        <v>510</v>
      </c>
      <c r="F25" s="14">
        <v>3</v>
      </c>
      <c r="G25" s="14">
        <v>5</v>
      </c>
      <c r="H25" s="14">
        <v>8</v>
      </c>
      <c r="I25" s="15">
        <f>SUM(F25:H25)</f>
        <v>16</v>
      </c>
      <c r="J25" s="17">
        <f>1/F25+1/G25+1/H25</f>
        <v>0.65833333333333333</v>
      </c>
      <c r="L25" s="14">
        <v>9</v>
      </c>
      <c r="M25" s="14">
        <v>9</v>
      </c>
      <c r="N25" s="14">
        <v>9</v>
      </c>
      <c r="O25" s="15">
        <f>SUM(L25:N25)</f>
        <v>27</v>
      </c>
      <c r="P25" s="17">
        <f>1/L25+1/M25+1/N25</f>
        <v>0.33333333333333331</v>
      </c>
      <c r="Q25" s="15">
        <f>SUM(L25:N25,F25:H25)</f>
        <v>43</v>
      </c>
      <c r="R25" s="17">
        <f>1/F25+1/G25+1/H25+1/L25+1/M25+1/N25</f>
        <v>0.9916666666666667</v>
      </c>
      <c r="T25" s="14">
        <v>9</v>
      </c>
      <c r="U25" s="14">
        <v>9</v>
      </c>
      <c r="V25" s="14">
        <v>9</v>
      </c>
      <c r="W25" s="15">
        <f>SUM(T25:V25)</f>
        <v>27</v>
      </c>
      <c r="X25" s="15">
        <f>SUM(T25:V25,L25:N25)</f>
        <v>54</v>
      </c>
      <c r="Y25" s="17">
        <f>1/L25+1/M25+1/N25+1/T25+1/U25+1/V25</f>
        <v>0.66666666666666674</v>
      </c>
      <c r="Z25" s="15">
        <f t="shared" si="7"/>
        <v>43</v>
      </c>
      <c r="AA25" s="17">
        <f t="shared" si="8"/>
        <v>0.9916666666666667</v>
      </c>
      <c r="AC25" s="15">
        <f t="shared" si="0"/>
        <v>0</v>
      </c>
      <c r="AD25" s="15">
        <f t="shared" si="1"/>
        <v>0</v>
      </c>
      <c r="AE25" s="15">
        <f t="shared" si="2"/>
        <v>0</v>
      </c>
      <c r="AF25" s="15">
        <f>COUNTIF(AB25,"*1*")+COUNTIF(AB25,"*2*")+COUNTIF(AB25,"*3*")</f>
        <v>0</v>
      </c>
      <c r="AG25" s="15">
        <f t="shared" si="4"/>
        <v>0</v>
      </c>
      <c r="AH25" s="15" t="str">
        <f t="shared" si="5"/>
        <v xml:space="preserve">Vista Murrieta </v>
      </c>
      <c r="AI25" s="15">
        <f t="shared" si="6"/>
        <v>39</v>
      </c>
    </row>
    <row r="26" spans="1:35">
      <c r="A26" s="14" t="s">
        <v>601</v>
      </c>
      <c r="B26" s="14" t="s">
        <v>623</v>
      </c>
      <c r="C26" s="14" t="s">
        <v>604</v>
      </c>
      <c r="D26" s="14" t="s">
        <v>280</v>
      </c>
      <c r="E26" s="14" t="s">
        <v>281</v>
      </c>
      <c r="F26" s="14">
        <v>6</v>
      </c>
      <c r="G26" s="14">
        <v>7</v>
      </c>
      <c r="H26" s="14">
        <v>5</v>
      </c>
      <c r="I26" s="15">
        <f>SUM(F26:H26)</f>
        <v>18</v>
      </c>
      <c r="J26" s="17">
        <f>1/F26+1/G26+1/H26</f>
        <v>0.50952380952380949</v>
      </c>
      <c r="L26" s="14">
        <v>9</v>
      </c>
      <c r="M26" s="14">
        <v>9</v>
      </c>
      <c r="N26" s="14">
        <v>9</v>
      </c>
      <c r="O26" s="15">
        <f>SUM(L26:N26)</f>
        <v>27</v>
      </c>
      <c r="P26" s="17">
        <f>1/L26+1/M26+1/N26</f>
        <v>0.33333333333333331</v>
      </c>
      <c r="Q26" s="15">
        <f>SUM(L26:N26,F26:H26)</f>
        <v>45</v>
      </c>
      <c r="R26" s="17">
        <f>1/F26+1/G26+1/H26+1/L26+1/M26+1/N26</f>
        <v>0.84285714285714297</v>
      </c>
      <c r="T26" s="14">
        <v>9</v>
      </c>
      <c r="U26" s="14">
        <v>9</v>
      </c>
      <c r="V26" s="14">
        <v>9</v>
      </c>
      <c r="W26" s="15">
        <f>SUM(T26:V26)</f>
        <v>27</v>
      </c>
      <c r="X26" s="15">
        <f>SUM(T26:V26,L26:N26)</f>
        <v>54</v>
      </c>
      <c r="Y26" s="17">
        <f>1/L26+1/M26+1/N26+1/T26+1/U26+1/V26</f>
        <v>0.66666666666666674</v>
      </c>
      <c r="Z26" s="15">
        <f t="shared" si="7"/>
        <v>45</v>
      </c>
      <c r="AA26" s="17">
        <f t="shared" si="8"/>
        <v>0.84285714285714297</v>
      </c>
      <c r="AC26" s="15">
        <f t="shared" si="0"/>
        <v>0</v>
      </c>
      <c r="AD26" s="15">
        <f t="shared" si="1"/>
        <v>0</v>
      </c>
      <c r="AE26" s="15">
        <f t="shared" si="2"/>
        <v>0</v>
      </c>
      <c r="AF26" s="15">
        <f>COUNTIF(AB26,"*1*")+COUNTIF(AB26,"*2*")+COUNTIF(AB26,"*3*")</f>
        <v>0</v>
      </c>
      <c r="AG26" s="15">
        <f t="shared" si="4"/>
        <v>0</v>
      </c>
      <c r="AH26" s="15" t="str">
        <f t="shared" si="5"/>
        <v xml:space="preserve">Claremont </v>
      </c>
      <c r="AI26" s="15">
        <f t="shared" si="6"/>
        <v>0</v>
      </c>
    </row>
    <row r="27" spans="1:35">
      <c r="A27" s="14" t="s">
        <v>601</v>
      </c>
      <c r="B27" s="14" t="s">
        <v>623</v>
      </c>
      <c r="C27" s="14" t="s">
        <v>606</v>
      </c>
      <c r="D27" s="14" t="s">
        <v>292</v>
      </c>
      <c r="E27" s="14" t="s">
        <v>293</v>
      </c>
      <c r="F27" s="14">
        <v>6</v>
      </c>
      <c r="G27" s="14">
        <v>6</v>
      </c>
      <c r="H27" s="14">
        <v>6</v>
      </c>
      <c r="I27" s="15">
        <f>SUM(F27:H27)</f>
        <v>18</v>
      </c>
      <c r="J27" s="17">
        <f>1/F27+1/G27+1/H27</f>
        <v>0.5</v>
      </c>
      <c r="L27" s="14">
        <v>9</v>
      </c>
      <c r="M27" s="14">
        <v>9</v>
      </c>
      <c r="N27" s="14">
        <v>9</v>
      </c>
      <c r="O27" s="15">
        <f>SUM(L27:N27)</f>
        <v>27</v>
      </c>
      <c r="P27" s="17">
        <f>1/L27+1/M27+1/N27</f>
        <v>0.33333333333333331</v>
      </c>
      <c r="Q27" s="15">
        <f>SUM(L27:N27,F27:H27)</f>
        <v>45</v>
      </c>
      <c r="R27" s="17">
        <f>1/F27+1/G27+1/H27+1/L27+1/M27+1/N27</f>
        <v>0.83333333333333348</v>
      </c>
      <c r="T27" s="14">
        <v>9</v>
      </c>
      <c r="U27" s="14">
        <v>9</v>
      </c>
      <c r="V27" s="14">
        <v>9</v>
      </c>
      <c r="W27" s="15">
        <f>SUM(T27:V27)</f>
        <v>27</v>
      </c>
      <c r="X27" s="15">
        <f>SUM(T27:V27,L27:N27)</f>
        <v>54</v>
      </c>
      <c r="Y27" s="17">
        <f>1/L27+1/M27+1/N27+1/T27+1/U27+1/V27</f>
        <v>0.66666666666666674</v>
      </c>
      <c r="Z27" s="15">
        <f t="shared" si="7"/>
        <v>45</v>
      </c>
      <c r="AA27" s="17">
        <f t="shared" si="8"/>
        <v>0.83333333333333348</v>
      </c>
      <c r="AC27" s="15">
        <f t="shared" si="0"/>
        <v>0</v>
      </c>
      <c r="AD27" s="15">
        <f t="shared" si="1"/>
        <v>0</v>
      </c>
      <c r="AE27" s="15">
        <f t="shared" si="2"/>
        <v>0</v>
      </c>
      <c r="AF27" s="15">
        <f t="shared" ref="AF27:AF34" si="9">COUNTIF(AB27,"*1*")+COUNTIF(AB27,"*2*")+COUNTIF(AB27,"*3*")</f>
        <v>0</v>
      </c>
      <c r="AG27" s="15">
        <f t="shared" si="4"/>
        <v>0</v>
      </c>
      <c r="AH27" s="15" t="str">
        <f t="shared" si="5"/>
        <v xml:space="preserve">Claremont </v>
      </c>
      <c r="AI27" s="15">
        <f t="shared" si="6"/>
        <v>0</v>
      </c>
    </row>
    <row r="28" spans="1:35">
      <c r="A28" s="14" t="s">
        <v>601</v>
      </c>
      <c r="B28" s="14" t="s">
        <v>625</v>
      </c>
      <c r="C28" s="14" t="s">
        <v>606</v>
      </c>
      <c r="D28" s="14" t="s">
        <v>372</v>
      </c>
      <c r="E28" s="14" t="s">
        <v>228</v>
      </c>
      <c r="F28" s="14">
        <v>8</v>
      </c>
      <c r="G28" s="14">
        <v>2</v>
      </c>
      <c r="H28" s="14">
        <v>8</v>
      </c>
      <c r="I28" s="15">
        <f>SUM(F28:H28)</f>
        <v>18</v>
      </c>
      <c r="J28" s="17">
        <f>1/F28+1/G28+1/H28</f>
        <v>0.75</v>
      </c>
      <c r="L28" s="14">
        <v>9</v>
      </c>
      <c r="M28" s="14">
        <v>9</v>
      </c>
      <c r="N28" s="14">
        <v>9</v>
      </c>
      <c r="O28" s="15">
        <f>SUM(L28:N28)</f>
        <v>27</v>
      </c>
      <c r="P28" s="17">
        <f>1/L28+1/M28+1/N28</f>
        <v>0.33333333333333331</v>
      </c>
      <c r="Q28" s="15">
        <f>SUM(L28:N28,F28:H28)</f>
        <v>45</v>
      </c>
      <c r="R28" s="17">
        <f>1/F28+1/G28+1/H28+1/L28+1/M28+1/N28</f>
        <v>1.0833333333333335</v>
      </c>
      <c r="T28" s="14">
        <v>9</v>
      </c>
      <c r="U28" s="14">
        <v>9</v>
      </c>
      <c r="V28" s="14">
        <v>9</v>
      </c>
      <c r="W28" s="15">
        <f>SUM(T28:V28)</f>
        <v>27</v>
      </c>
      <c r="X28" s="15">
        <f>SUM(T28:V28,L28:N28)</f>
        <v>54</v>
      </c>
      <c r="Y28" s="17">
        <f>1/L28+1/M28+1/N28+1/T28+1/U28+1/V28</f>
        <v>0.66666666666666674</v>
      </c>
      <c r="Z28" s="15">
        <f t="shared" si="7"/>
        <v>45</v>
      </c>
      <c r="AA28" s="17">
        <f t="shared" si="8"/>
        <v>1.0833333333333335</v>
      </c>
      <c r="AC28" s="15">
        <f t="shared" si="0"/>
        <v>0</v>
      </c>
      <c r="AD28" s="15">
        <f t="shared" si="1"/>
        <v>0</v>
      </c>
      <c r="AE28" s="15">
        <f t="shared" si="2"/>
        <v>0</v>
      </c>
      <c r="AF28" s="15">
        <f t="shared" si="9"/>
        <v>0</v>
      </c>
      <c r="AG28" s="15">
        <f t="shared" si="4"/>
        <v>0</v>
      </c>
      <c r="AH28" s="15" t="str">
        <f t="shared" si="5"/>
        <v xml:space="preserve">El Camino Real </v>
      </c>
      <c r="AI28" s="15">
        <f t="shared" si="6"/>
        <v>24</v>
      </c>
    </row>
    <row r="29" spans="1:35">
      <c r="A29" s="14" t="s">
        <v>601</v>
      </c>
      <c r="B29" s="14" t="s">
        <v>626</v>
      </c>
      <c r="C29" s="14" t="s">
        <v>604</v>
      </c>
      <c r="D29" s="14" t="s">
        <v>443</v>
      </c>
      <c r="E29" s="14" t="s">
        <v>444</v>
      </c>
      <c r="F29" s="14">
        <v>7</v>
      </c>
      <c r="G29" s="14">
        <v>6</v>
      </c>
      <c r="H29" s="14">
        <v>8</v>
      </c>
      <c r="I29" s="15">
        <f>SUM(F29:H29)</f>
        <v>21</v>
      </c>
      <c r="J29" s="17">
        <f>1/F29+1/G29+1/H29</f>
        <v>0.43452380952380953</v>
      </c>
      <c r="L29" s="14">
        <v>9</v>
      </c>
      <c r="M29" s="14">
        <v>9</v>
      </c>
      <c r="N29" s="14">
        <v>9</v>
      </c>
      <c r="O29" s="15">
        <f>SUM(L29:N29)</f>
        <v>27</v>
      </c>
      <c r="P29" s="17">
        <f>1/L29+1/M29+1/N29</f>
        <v>0.33333333333333331</v>
      </c>
      <c r="Q29" s="15">
        <f>SUM(L29:N29,F29:H29)</f>
        <v>48</v>
      </c>
      <c r="R29" s="17">
        <f>1/F29+1/G29+1/H29+1/L29+1/M29+1/N29</f>
        <v>0.76785714285714302</v>
      </c>
      <c r="T29" s="14">
        <v>9</v>
      </c>
      <c r="U29" s="14">
        <v>9</v>
      </c>
      <c r="V29" s="14">
        <v>9</v>
      </c>
      <c r="W29" s="15">
        <f>SUM(T29:V29)</f>
        <v>27</v>
      </c>
      <c r="X29" s="15">
        <f>SUM(T29:V29,L29:N29)</f>
        <v>54</v>
      </c>
      <c r="Y29" s="17">
        <f>1/L29+1/M29+1/N29+1/T29+1/U29+1/V29</f>
        <v>0.66666666666666674</v>
      </c>
      <c r="Z29" s="15">
        <f t="shared" si="7"/>
        <v>48</v>
      </c>
      <c r="AA29" s="17">
        <f t="shared" si="8"/>
        <v>0.76785714285714302</v>
      </c>
      <c r="AC29" s="15">
        <f t="shared" si="0"/>
        <v>0</v>
      </c>
      <c r="AD29" s="15">
        <f t="shared" si="1"/>
        <v>0</v>
      </c>
      <c r="AE29" s="15">
        <f t="shared" si="2"/>
        <v>0</v>
      </c>
      <c r="AF29" s="15">
        <f t="shared" si="9"/>
        <v>0</v>
      </c>
      <c r="AG29" s="15">
        <f t="shared" si="4"/>
        <v>0</v>
      </c>
      <c r="AH29" s="15" t="str">
        <f t="shared" si="5"/>
        <v xml:space="preserve">Riverside STEM </v>
      </c>
      <c r="AI29" s="15">
        <f t="shared" si="6"/>
        <v>0</v>
      </c>
    </row>
    <row r="30" spans="1:35">
      <c r="A30" s="14" t="s">
        <v>601</v>
      </c>
      <c r="B30" s="14" t="s">
        <v>623</v>
      </c>
      <c r="C30" s="14" t="s">
        <v>602</v>
      </c>
      <c r="D30" s="14" t="s">
        <v>295</v>
      </c>
      <c r="E30" s="14" t="s">
        <v>296</v>
      </c>
      <c r="F30" s="14">
        <v>8</v>
      </c>
      <c r="G30" s="14">
        <v>7</v>
      </c>
      <c r="H30" s="14">
        <v>6</v>
      </c>
      <c r="I30" s="15">
        <f>SUM(F30:H30)</f>
        <v>21</v>
      </c>
      <c r="J30" s="17">
        <f>1/F30+1/G30+1/H30</f>
        <v>0.43452380952380953</v>
      </c>
      <c r="L30" s="14">
        <v>9</v>
      </c>
      <c r="M30" s="14">
        <v>9</v>
      </c>
      <c r="N30" s="14">
        <v>9</v>
      </c>
      <c r="O30" s="15">
        <f>SUM(L30:N30)</f>
        <v>27</v>
      </c>
      <c r="P30" s="17">
        <f>1/L30+1/M30+1/N30</f>
        <v>0.33333333333333331</v>
      </c>
      <c r="Q30" s="15">
        <f>SUM(L30:N30,F30:H30)</f>
        <v>48</v>
      </c>
      <c r="R30" s="17">
        <f>1/F30+1/G30+1/H30+1/L30+1/M30+1/N30</f>
        <v>0.76785714285714302</v>
      </c>
      <c r="T30" s="14">
        <v>9</v>
      </c>
      <c r="U30" s="14">
        <v>9</v>
      </c>
      <c r="V30" s="14">
        <v>9</v>
      </c>
      <c r="W30" s="15">
        <f>SUM(T30:V30)</f>
        <v>27</v>
      </c>
      <c r="X30" s="15">
        <f>SUM(T30:V30,L30:N30)</f>
        <v>54</v>
      </c>
      <c r="Y30" s="17">
        <f>1/L30+1/M30+1/N30+1/T30+1/U30+1/V30</f>
        <v>0.66666666666666674</v>
      </c>
      <c r="Z30" s="15">
        <f t="shared" si="7"/>
        <v>48</v>
      </c>
      <c r="AA30" s="17">
        <f t="shared" si="8"/>
        <v>0.76785714285714302</v>
      </c>
      <c r="AC30" s="15">
        <f t="shared" si="0"/>
        <v>0</v>
      </c>
      <c r="AD30" s="15">
        <f t="shared" si="1"/>
        <v>0</v>
      </c>
      <c r="AE30" s="15">
        <f t="shared" si="2"/>
        <v>0</v>
      </c>
      <c r="AF30" s="15">
        <f t="shared" si="9"/>
        <v>0</v>
      </c>
      <c r="AG30" s="15">
        <f t="shared" si="4"/>
        <v>0</v>
      </c>
      <c r="AH30" s="15" t="str">
        <f t="shared" si="5"/>
        <v xml:space="preserve">Claremont </v>
      </c>
      <c r="AI30" s="15">
        <f t="shared" si="6"/>
        <v>0</v>
      </c>
    </row>
    <row r="31" spans="1:35">
      <c r="A31" s="14" t="s">
        <v>601</v>
      </c>
      <c r="B31" s="14" t="s">
        <v>623</v>
      </c>
      <c r="C31" s="14" t="s">
        <v>602</v>
      </c>
      <c r="D31" s="14" t="s">
        <v>324</v>
      </c>
      <c r="E31" s="14" t="s">
        <v>325</v>
      </c>
      <c r="F31" s="14">
        <v>5</v>
      </c>
      <c r="G31" s="14">
        <v>8</v>
      </c>
      <c r="H31" s="14">
        <v>8</v>
      </c>
      <c r="I31" s="15">
        <f>SUM(F31:H31)</f>
        <v>21</v>
      </c>
      <c r="J31" s="17">
        <f>1/F31+1/G31+1/H31</f>
        <v>0.45</v>
      </c>
      <c r="L31" s="14">
        <v>9</v>
      </c>
      <c r="M31" s="14">
        <v>9</v>
      </c>
      <c r="N31" s="14">
        <v>9</v>
      </c>
      <c r="O31" s="15">
        <f>SUM(L31:N31)</f>
        <v>27</v>
      </c>
      <c r="P31" s="17">
        <f>1/L31+1/M31+1/N31</f>
        <v>0.33333333333333331</v>
      </c>
      <c r="Q31" s="15">
        <f>SUM(L31:N31,F31:H31)</f>
        <v>48</v>
      </c>
      <c r="R31" s="17">
        <f>1/F31+1/G31+1/H31+1/L31+1/M31+1/N31</f>
        <v>0.78333333333333344</v>
      </c>
      <c r="T31" s="14">
        <v>9</v>
      </c>
      <c r="U31" s="14">
        <v>9</v>
      </c>
      <c r="V31" s="14">
        <v>9</v>
      </c>
      <c r="W31" s="15">
        <f>SUM(T31:V31)</f>
        <v>27</v>
      </c>
      <c r="X31" s="15">
        <f>SUM(T31:V31,L31:N31)</f>
        <v>54</v>
      </c>
      <c r="Y31" s="17">
        <f>1/L31+1/M31+1/N31+1/T31+1/U31+1/V31</f>
        <v>0.66666666666666674</v>
      </c>
      <c r="Z31" s="15">
        <f t="shared" si="7"/>
        <v>48</v>
      </c>
      <c r="AA31" s="17">
        <f t="shared" si="8"/>
        <v>0.78333333333333344</v>
      </c>
      <c r="AC31" s="15">
        <f t="shared" si="0"/>
        <v>0</v>
      </c>
      <c r="AD31" s="15">
        <f t="shared" si="1"/>
        <v>0</v>
      </c>
      <c r="AE31" s="15">
        <f t="shared" si="2"/>
        <v>0</v>
      </c>
      <c r="AF31" s="15">
        <f t="shared" si="9"/>
        <v>0</v>
      </c>
      <c r="AG31" s="15">
        <f t="shared" si="4"/>
        <v>0</v>
      </c>
      <c r="AH31" s="15" t="str">
        <f t="shared" si="5"/>
        <v xml:space="preserve">Claremont </v>
      </c>
      <c r="AI31" s="15">
        <f t="shared" si="6"/>
        <v>0</v>
      </c>
    </row>
    <row r="32" spans="1:35">
      <c r="A32" s="14" t="s">
        <v>601</v>
      </c>
      <c r="B32" s="14" t="s">
        <v>622</v>
      </c>
      <c r="C32" s="14" t="s">
        <v>602</v>
      </c>
      <c r="D32" s="14" t="s">
        <v>205</v>
      </c>
      <c r="E32" s="14" t="s">
        <v>206</v>
      </c>
      <c r="F32" s="14">
        <v>7</v>
      </c>
      <c r="G32" s="14">
        <v>8</v>
      </c>
      <c r="H32" s="14">
        <v>7</v>
      </c>
      <c r="I32" s="15">
        <f>SUM(F32:H32)</f>
        <v>22</v>
      </c>
      <c r="J32" s="17">
        <f>1/F32+1/G32+1/H32</f>
        <v>0.4107142857142857</v>
      </c>
      <c r="L32" s="14">
        <v>9</v>
      </c>
      <c r="M32" s="14">
        <v>9</v>
      </c>
      <c r="N32" s="14">
        <v>9</v>
      </c>
      <c r="O32" s="15">
        <f>SUM(L32:N32)</f>
        <v>27</v>
      </c>
      <c r="P32" s="17">
        <f>1/L32+1/M32+1/N32</f>
        <v>0.33333333333333331</v>
      </c>
      <c r="Q32" s="15">
        <f>SUM(L32:N32,F32:H32)</f>
        <v>49</v>
      </c>
      <c r="R32" s="17">
        <f>1/F32+1/G32+1/H32+1/L32+1/M32+1/N32</f>
        <v>0.74404761904761907</v>
      </c>
      <c r="T32" s="14">
        <v>9</v>
      </c>
      <c r="U32" s="14">
        <v>9</v>
      </c>
      <c r="V32" s="14">
        <v>9</v>
      </c>
      <c r="W32" s="15">
        <f>SUM(T32:V32)</f>
        <v>27</v>
      </c>
      <c r="X32" s="15">
        <f>SUM(T32:V32,L32:N32)</f>
        <v>54</v>
      </c>
      <c r="Y32" s="17">
        <f>1/L32+1/M32+1/N32+1/T32+1/U32+1/V32</f>
        <v>0.66666666666666674</v>
      </c>
      <c r="Z32" s="15">
        <f t="shared" si="7"/>
        <v>49</v>
      </c>
      <c r="AA32" s="17">
        <f t="shared" si="8"/>
        <v>0.74404761904761907</v>
      </c>
      <c r="AC32" s="15">
        <f t="shared" si="0"/>
        <v>0</v>
      </c>
      <c r="AD32" s="15">
        <f t="shared" si="1"/>
        <v>0</v>
      </c>
      <c r="AE32" s="15">
        <f t="shared" si="2"/>
        <v>0</v>
      </c>
      <c r="AF32" s="15">
        <f t="shared" si="9"/>
        <v>0</v>
      </c>
      <c r="AG32" s="15">
        <f t="shared" si="4"/>
        <v>0</v>
      </c>
      <c r="AH32" s="15" t="str">
        <f t="shared" si="5"/>
        <v xml:space="preserve">Citrus Valley </v>
      </c>
      <c r="AI32" s="15">
        <f>SUMIF(AH$3:AH$24,AH32,AG$3:AG$24)</f>
        <v>8</v>
      </c>
    </row>
    <row r="33" spans="1:35">
      <c r="A33" s="14" t="s">
        <v>601</v>
      </c>
      <c r="B33" s="14" t="s">
        <v>626</v>
      </c>
      <c r="C33" s="14" t="s">
        <v>603</v>
      </c>
      <c r="D33" s="14" t="s">
        <v>449</v>
      </c>
      <c r="E33" s="14" t="s">
        <v>450</v>
      </c>
      <c r="F33" s="14">
        <v>6</v>
      </c>
      <c r="G33" s="14">
        <v>8</v>
      </c>
      <c r="H33" s="14">
        <v>8</v>
      </c>
      <c r="I33" s="15">
        <f>SUM(F33:H33)</f>
        <v>22</v>
      </c>
      <c r="J33" s="17">
        <f>1/F33+1/G33+1/H33</f>
        <v>0.41666666666666663</v>
      </c>
      <c r="L33" s="14">
        <v>9</v>
      </c>
      <c r="M33" s="14">
        <v>9</v>
      </c>
      <c r="N33" s="14">
        <v>9</v>
      </c>
      <c r="O33" s="15">
        <f>SUM(L33:N33)</f>
        <v>27</v>
      </c>
      <c r="P33" s="17">
        <f>1/L33+1/M33+1/N33</f>
        <v>0.33333333333333331</v>
      </c>
      <c r="Q33" s="15">
        <f>SUM(L33:N33,F33:H33)</f>
        <v>49</v>
      </c>
      <c r="R33" s="17">
        <f>1/F33+1/G33+1/H33+1/L33+1/M33+1/N33</f>
        <v>0.75</v>
      </c>
      <c r="T33" s="14">
        <v>9</v>
      </c>
      <c r="U33" s="14">
        <v>9</v>
      </c>
      <c r="V33" s="14">
        <v>9</v>
      </c>
      <c r="W33" s="15">
        <f>SUM(T33:V33)</f>
        <v>27</v>
      </c>
      <c r="X33" s="15">
        <f>SUM(T33:V33,L33:N33)</f>
        <v>54</v>
      </c>
      <c r="Y33" s="17">
        <f>1/L33+1/M33+1/N33+1/T33+1/U33+1/V33</f>
        <v>0.66666666666666674</v>
      </c>
      <c r="Z33" s="15">
        <f t="shared" si="7"/>
        <v>49</v>
      </c>
      <c r="AA33" s="17">
        <f t="shared" si="8"/>
        <v>0.75</v>
      </c>
      <c r="AC33" s="15">
        <f t="shared" si="0"/>
        <v>0</v>
      </c>
      <c r="AD33" s="15">
        <f t="shared" si="1"/>
        <v>0</v>
      </c>
      <c r="AE33" s="15">
        <f t="shared" si="2"/>
        <v>0</v>
      </c>
      <c r="AF33" s="15">
        <f t="shared" si="9"/>
        <v>0</v>
      </c>
      <c r="AG33" s="15">
        <f t="shared" si="4"/>
        <v>0</v>
      </c>
      <c r="AH33" s="15" t="str">
        <f t="shared" si="5"/>
        <v xml:space="preserve">Riverside STEM </v>
      </c>
      <c r="AI33" s="15">
        <f t="shared" si="6"/>
        <v>0</v>
      </c>
    </row>
    <row r="34" spans="1:35">
      <c r="A34" s="14" t="s">
        <v>601</v>
      </c>
      <c r="B34" s="14" t="s">
        <v>623</v>
      </c>
      <c r="C34" s="14" t="s">
        <v>606</v>
      </c>
      <c r="D34" s="14" t="s">
        <v>605</v>
      </c>
      <c r="E34" s="14" t="s">
        <v>352</v>
      </c>
      <c r="F34" s="14">
        <v>7</v>
      </c>
      <c r="G34" s="14">
        <v>8</v>
      </c>
      <c r="H34" s="14">
        <v>7</v>
      </c>
      <c r="I34" s="15">
        <f>SUM(F34:H34)</f>
        <v>22</v>
      </c>
      <c r="J34" s="17">
        <f>1/F34+1/G34+1/H34</f>
        <v>0.4107142857142857</v>
      </c>
      <c r="L34" s="14">
        <v>9</v>
      </c>
      <c r="M34" s="14">
        <v>9</v>
      </c>
      <c r="N34" s="14">
        <v>9</v>
      </c>
      <c r="O34" s="15">
        <f>SUM(L34:N34)</f>
        <v>27</v>
      </c>
      <c r="P34" s="17">
        <f>1/L34+1/M34+1/N34</f>
        <v>0.33333333333333331</v>
      </c>
      <c r="Q34" s="15">
        <f>SUM(L34:N34,F34:H34)</f>
        <v>49</v>
      </c>
      <c r="R34" s="17">
        <f>1/F34+1/G34+1/H34+1/L34+1/M34+1/N34</f>
        <v>0.74404761904761907</v>
      </c>
      <c r="T34" s="14">
        <v>9</v>
      </c>
      <c r="U34" s="14">
        <v>9</v>
      </c>
      <c r="V34" s="14">
        <v>9</v>
      </c>
      <c r="W34" s="15">
        <f>SUM(T34:V34)</f>
        <v>27</v>
      </c>
      <c r="X34" s="15">
        <f>SUM(T34:V34,L34:N34)</f>
        <v>54</v>
      </c>
      <c r="Y34" s="17">
        <f>1/L34+1/M34+1/N34+1/T34+1/U34+1/V34</f>
        <v>0.66666666666666674</v>
      </c>
      <c r="Z34" s="15">
        <f t="shared" si="7"/>
        <v>49</v>
      </c>
      <c r="AA34" s="17">
        <f t="shared" si="8"/>
        <v>0.74404761904761907</v>
      </c>
      <c r="AC34" s="15">
        <f t="shared" si="0"/>
        <v>0</v>
      </c>
      <c r="AD34" s="15">
        <f t="shared" si="1"/>
        <v>0</v>
      </c>
      <c r="AE34" s="15">
        <f t="shared" si="2"/>
        <v>0</v>
      </c>
      <c r="AF34" s="15">
        <f t="shared" si="9"/>
        <v>0</v>
      </c>
      <c r="AG34" s="15">
        <f t="shared" si="4"/>
        <v>0</v>
      </c>
      <c r="AH34" s="15" t="str">
        <f t="shared" si="5"/>
        <v xml:space="preserve">Claremont </v>
      </c>
      <c r="AI34" s="15">
        <f t="shared" si="6"/>
        <v>0</v>
      </c>
    </row>
    <row r="35" spans="1:35">
      <c r="A35" s="14" t="s">
        <v>601</v>
      </c>
      <c r="B35" s="14" t="s">
        <v>623</v>
      </c>
      <c r="C35" s="14" t="s">
        <v>604</v>
      </c>
      <c r="D35" s="14" t="s">
        <v>342</v>
      </c>
      <c r="E35" s="14" t="s">
        <v>343</v>
      </c>
      <c r="F35" s="14">
        <v>8</v>
      </c>
      <c r="G35" s="14">
        <v>8</v>
      </c>
      <c r="H35" s="14">
        <v>7</v>
      </c>
      <c r="I35" s="15">
        <f t="shared" ref="I35:I37" si="10">SUM(F35:H35)</f>
        <v>23</v>
      </c>
      <c r="J35" s="17">
        <f t="shared" ref="J35:J37" si="11">1/F35+1/G35+1/H35</f>
        <v>0.39285714285714285</v>
      </c>
      <c r="L35" s="14">
        <v>9</v>
      </c>
      <c r="M35" s="14">
        <v>9</v>
      </c>
      <c r="N35" s="14">
        <v>9</v>
      </c>
      <c r="O35" s="15">
        <f t="shared" ref="O35:O37" si="12">SUM(L35:N35)</f>
        <v>27</v>
      </c>
      <c r="P35" s="17">
        <f t="shared" ref="P35:P37" si="13">1/L35+1/M35+1/N35</f>
        <v>0.33333333333333331</v>
      </c>
      <c r="Q35" s="15">
        <f t="shared" ref="Q35:Q37" si="14">SUM(L35:N35,F35:H35)</f>
        <v>50</v>
      </c>
      <c r="R35" s="17">
        <f t="shared" ref="R35:R37" si="15">1/F35+1/G35+1/H35+1/L35+1/M35+1/N35</f>
        <v>0.72619047619047628</v>
      </c>
      <c r="T35" s="14">
        <v>9</v>
      </c>
      <c r="U35" s="14">
        <v>9</v>
      </c>
      <c r="V35" s="14">
        <v>9</v>
      </c>
      <c r="W35" s="15">
        <f t="shared" ref="W35:W37" si="16">SUM(T35:V35)</f>
        <v>27</v>
      </c>
      <c r="X35" s="15">
        <f t="shared" ref="X35:X37" si="17">SUM(T35:V35,L35:N35)</f>
        <v>54</v>
      </c>
      <c r="Y35" s="17">
        <f t="shared" ref="Y35:Y37" si="18">1/L35+1/M35+1/N35+1/T35+1/U35+1/V35</f>
        <v>0.66666666666666674</v>
      </c>
      <c r="Z35" s="15">
        <f t="shared" si="7"/>
        <v>50</v>
      </c>
      <c r="AA35" s="17">
        <f t="shared" si="8"/>
        <v>0.72619047619047628</v>
      </c>
    </row>
    <row r="36" spans="1:35">
      <c r="A36" s="14" t="s">
        <v>601</v>
      </c>
      <c r="B36" s="14" t="s">
        <v>623</v>
      </c>
      <c r="C36" s="14" t="s">
        <v>603</v>
      </c>
      <c r="D36" s="14" t="s">
        <v>261</v>
      </c>
      <c r="E36" s="14" t="s">
        <v>262</v>
      </c>
      <c r="F36" s="14">
        <v>8</v>
      </c>
      <c r="G36" s="14">
        <v>8</v>
      </c>
      <c r="H36" s="14">
        <v>8</v>
      </c>
      <c r="I36" s="15">
        <f t="shared" si="10"/>
        <v>24</v>
      </c>
      <c r="J36" s="17">
        <f t="shared" si="11"/>
        <v>0.375</v>
      </c>
      <c r="L36" s="14">
        <v>9</v>
      </c>
      <c r="M36" s="14">
        <v>9</v>
      </c>
      <c r="N36" s="14">
        <v>9</v>
      </c>
      <c r="O36" s="15">
        <f t="shared" si="12"/>
        <v>27</v>
      </c>
      <c r="P36" s="17">
        <f t="shared" si="13"/>
        <v>0.33333333333333331</v>
      </c>
      <c r="Q36" s="15">
        <f t="shared" si="14"/>
        <v>51</v>
      </c>
      <c r="R36" s="17">
        <f t="shared" si="15"/>
        <v>0.70833333333333326</v>
      </c>
      <c r="T36" s="14">
        <v>9</v>
      </c>
      <c r="U36" s="14">
        <v>9</v>
      </c>
      <c r="V36" s="14">
        <v>9</v>
      </c>
      <c r="W36" s="15">
        <f t="shared" si="16"/>
        <v>27</v>
      </c>
      <c r="X36" s="15">
        <f t="shared" si="17"/>
        <v>54</v>
      </c>
      <c r="Y36" s="17">
        <f t="shared" si="18"/>
        <v>0.66666666666666674</v>
      </c>
      <c r="Z36" s="15">
        <f t="shared" si="7"/>
        <v>51</v>
      </c>
      <c r="AA36" s="17">
        <f t="shared" si="8"/>
        <v>0.70833333333333326</v>
      </c>
    </row>
    <row r="37" spans="1:35">
      <c r="A37" s="14" t="s">
        <v>601</v>
      </c>
      <c r="B37" s="14" t="s">
        <v>623</v>
      </c>
      <c r="C37" s="14" t="s">
        <v>602</v>
      </c>
      <c r="D37" s="14" t="s">
        <v>339</v>
      </c>
      <c r="E37" s="14" t="s">
        <v>340</v>
      </c>
      <c r="F37" s="14">
        <v>8</v>
      </c>
      <c r="G37" s="14">
        <v>8</v>
      </c>
      <c r="H37" s="14">
        <v>8</v>
      </c>
      <c r="I37" s="15">
        <f t="shared" si="10"/>
        <v>24</v>
      </c>
      <c r="J37" s="17">
        <f t="shared" si="11"/>
        <v>0.375</v>
      </c>
      <c r="L37" s="14">
        <v>9</v>
      </c>
      <c r="M37" s="14">
        <v>9</v>
      </c>
      <c r="N37" s="14">
        <v>9</v>
      </c>
      <c r="O37" s="15">
        <f t="shared" si="12"/>
        <v>27</v>
      </c>
      <c r="P37" s="17">
        <f t="shared" si="13"/>
        <v>0.33333333333333331</v>
      </c>
      <c r="Q37" s="15">
        <f t="shared" si="14"/>
        <v>51</v>
      </c>
      <c r="R37" s="17">
        <f t="shared" si="15"/>
        <v>0.70833333333333326</v>
      </c>
      <c r="T37" s="14">
        <v>9</v>
      </c>
      <c r="U37" s="14">
        <v>9</v>
      </c>
      <c r="V37" s="14">
        <v>9</v>
      </c>
      <c r="W37" s="15">
        <f t="shared" si="16"/>
        <v>27</v>
      </c>
      <c r="X37" s="15">
        <f t="shared" si="17"/>
        <v>54</v>
      </c>
      <c r="Y37" s="17">
        <f t="shared" si="18"/>
        <v>0.66666666666666674</v>
      </c>
      <c r="Z37" s="15">
        <f t="shared" si="7"/>
        <v>51</v>
      </c>
      <c r="AA37" s="17">
        <f t="shared" si="8"/>
        <v>0.70833333333333326</v>
      </c>
    </row>
    <row r="41" spans="1:35">
      <c r="B41" s="14" t="s">
        <v>632</v>
      </c>
    </row>
    <row r="55" spans="1:36" ht="26.25">
      <c r="A55" s="25" t="s">
        <v>618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30"/>
    </row>
    <row r="56" spans="1:36" ht="27">
      <c r="A56" s="18" t="s">
        <v>191</v>
      </c>
      <c r="B56" s="18" t="s">
        <v>187</v>
      </c>
      <c r="C56" s="18" t="s">
        <v>561</v>
      </c>
      <c r="D56" s="18" t="s">
        <v>562</v>
      </c>
      <c r="E56" s="18" t="s">
        <v>563</v>
      </c>
      <c r="F56" s="18" t="s">
        <v>389</v>
      </c>
      <c r="G56" s="18" t="s">
        <v>427</v>
      </c>
      <c r="H56" s="18" t="s">
        <v>407</v>
      </c>
      <c r="I56" s="18" t="s">
        <v>566</v>
      </c>
      <c r="J56" s="18" t="s">
        <v>567</v>
      </c>
      <c r="K56" s="21" t="s">
        <v>568</v>
      </c>
      <c r="L56" s="18" t="s">
        <v>314</v>
      </c>
      <c r="M56" s="18" t="s">
        <v>347</v>
      </c>
      <c r="N56" s="18" t="s">
        <v>308</v>
      </c>
      <c r="O56" s="18" t="s">
        <v>569</v>
      </c>
      <c r="P56" s="18" t="s">
        <v>570</v>
      </c>
      <c r="Q56" s="18" t="s">
        <v>571</v>
      </c>
      <c r="R56" s="18" t="s">
        <v>572</v>
      </c>
      <c r="S56" s="21" t="s">
        <v>573</v>
      </c>
      <c r="T56" s="18" t="s">
        <v>460</v>
      </c>
      <c r="U56" s="18" t="s">
        <v>463</v>
      </c>
      <c r="V56" s="18" t="s">
        <v>457</v>
      </c>
      <c r="W56" s="18" t="s">
        <v>574</v>
      </c>
      <c r="X56" s="18" t="s">
        <v>575</v>
      </c>
      <c r="Y56" s="18" t="s">
        <v>576</v>
      </c>
      <c r="Z56" s="18" t="s">
        <v>577</v>
      </c>
      <c r="AA56" s="18" t="s">
        <v>578</v>
      </c>
      <c r="AB56" s="21" t="s">
        <v>579</v>
      </c>
      <c r="AC56" s="18" t="s">
        <v>580</v>
      </c>
      <c r="AD56" s="18" t="s">
        <v>581</v>
      </c>
      <c r="AE56" s="18" t="s">
        <v>573</v>
      </c>
      <c r="AF56" s="18" t="s">
        <v>582</v>
      </c>
      <c r="AG56" s="18" t="s">
        <v>583</v>
      </c>
      <c r="AH56" s="20" t="s">
        <v>187</v>
      </c>
      <c r="AI56" s="20" t="s">
        <v>584</v>
      </c>
      <c r="AJ56" s="19"/>
    </row>
    <row r="57" spans="1:36">
      <c r="A57" s="14" t="s">
        <v>40</v>
      </c>
      <c r="B57" s="14" t="s">
        <v>26</v>
      </c>
      <c r="C57" s="14" t="s">
        <v>210</v>
      </c>
      <c r="D57" s="14" t="s">
        <v>211</v>
      </c>
      <c r="E57" s="14" t="s">
        <v>212</v>
      </c>
      <c r="F57" s="14">
        <v>1</v>
      </c>
      <c r="G57" s="14">
        <v>1</v>
      </c>
      <c r="H57" s="14">
        <v>2</v>
      </c>
      <c r="I57" s="15">
        <f>SUM(F57:H57)</f>
        <v>4</v>
      </c>
      <c r="J57" s="17">
        <f>1/F57+1/G57+1/H57</f>
        <v>2.5</v>
      </c>
      <c r="L57" s="14">
        <v>9</v>
      </c>
      <c r="M57" s="14">
        <v>9</v>
      </c>
      <c r="N57" s="14">
        <v>9</v>
      </c>
      <c r="O57" s="15">
        <f>SUM(L57:N57)</f>
        <v>27</v>
      </c>
      <c r="P57" s="17">
        <f>1/L57+1/M57+1/N57</f>
        <v>0.33333333333333331</v>
      </c>
      <c r="Q57" s="15">
        <f>SUM(L57:N57,F57:H57)</f>
        <v>31</v>
      </c>
      <c r="R57" s="17">
        <f>1/F57+1/G57+1/H57+1/L57+1/M57+1/N57</f>
        <v>2.8333333333333335</v>
      </c>
      <c r="S57" s="16" t="s">
        <v>603</v>
      </c>
      <c r="T57" s="14">
        <v>1</v>
      </c>
      <c r="U57" s="14">
        <v>3</v>
      </c>
      <c r="V57" s="14">
        <v>2</v>
      </c>
      <c r="W57" s="15">
        <f>SUM(T57:V57)</f>
        <v>6</v>
      </c>
      <c r="X57" s="15">
        <f>SUM(T57:V57,L57:N57)</f>
        <v>33</v>
      </c>
      <c r="Y57" s="17">
        <f>1/L57+1/M57+1/N57+1/T57+1/U57+1/V57</f>
        <v>2.1666666666666665</v>
      </c>
      <c r="Z57" s="15">
        <f>SUM(T57:V57,F57:H57)</f>
        <v>10</v>
      </c>
      <c r="AA57" s="17">
        <f>1/F57+1/G57+1/H57+1/T57+1/U57+1/V57</f>
        <v>4.3333333333333339</v>
      </c>
      <c r="AB57" s="16" t="s">
        <v>588</v>
      </c>
      <c r="AC57" s="15">
        <f t="shared" ref="AC57:AC66" si="19">COUNTIF(F57:H57,"=1")</f>
        <v>2</v>
      </c>
      <c r="AD57" s="15">
        <f t="shared" ref="AD57:AD66" si="20">COUNTIF(K57,"*")</f>
        <v>0</v>
      </c>
      <c r="AE57" s="15">
        <f t="shared" ref="AE57:AE66" si="21">COUNTIF(S57,"*")</f>
        <v>1</v>
      </c>
      <c r="AF57" s="15">
        <f>COUNTIF(AB57,"*1*")+2*COUNTIF(AB57,"*2*")+3*COUNTIF(AB57,"*3*")</f>
        <v>1</v>
      </c>
      <c r="AG57" s="15">
        <f t="shared" ref="AG57:AG66" si="22">(2*COUNTIF(F57:H57,"=1"))+(2*COUNTIF(K57,"*"))+(4*COUNTIF(S57,"*"))+(8*COUNTIF(AB57,"*3*"))+(10*COUNTIF(AB57,"*2*"))+(15*COUNTIF(AB57,"*1*"))</f>
        <v>23</v>
      </c>
      <c r="AH57" s="15" t="str">
        <f t="shared" ref="AH57:AH66" si="23">B57</f>
        <v>Citrus Valley</v>
      </c>
      <c r="AI57" s="15">
        <f t="shared" ref="AI57:AI66" si="24">SUMIF(AH$3:AH$15,AH57,AG$3:AG$15)</f>
        <v>0</v>
      </c>
    </row>
    <row r="58" spans="1:36">
      <c r="A58" s="14" t="s">
        <v>40</v>
      </c>
      <c r="B58" s="14" t="s">
        <v>18</v>
      </c>
      <c r="C58" s="14" t="s">
        <v>546</v>
      </c>
      <c r="D58" s="14" t="s">
        <v>547</v>
      </c>
      <c r="E58" s="14" t="s">
        <v>548</v>
      </c>
      <c r="F58" s="14">
        <v>2</v>
      </c>
      <c r="G58" s="14">
        <v>3</v>
      </c>
      <c r="H58" s="14">
        <v>1</v>
      </c>
      <c r="I58" s="15">
        <f>SUM(F58:H58)</f>
        <v>6</v>
      </c>
      <c r="J58" s="17">
        <f>1/F58+1/G58+1/H58</f>
        <v>1.8333333333333333</v>
      </c>
      <c r="L58" s="14">
        <v>9</v>
      </c>
      <c r="M58" s="14">
        <v>9</v>
      </c>
      <c r="N58" s="14">
        <v>9</v>
      </c>
      <c r="O58" s="15">
        <f>SUM(L58:N58)</f>
        <v>27</v>
      </c>
      <c r="P58" s="17">
        <f>1/L58+1/M58+1/N58</f>
        <v>0.33333333333333331</v>
      </c>
      <c r="Q58" s="15">
        <f>SUM(L58:N58,F58:H58)</f>
        <v>33</v>
      </c>
      <c r="R58" s="17">
        <f>1/F58+1/G58+1/H58+1/L58+1/M58+1/N58</f>
        <v>2.1666666666666665</v>
      </c>
      <c r="S58" s="16" t="s">
        <v>603</v>
      </c>
      <c r="T58" s="14">
        <v>3</v>
      </c>
      <c r="U58" s="14">
        <v>1</v>
      </c>
      <c r="V58" s="14">
        <v>1</v>
      </c>
      <c r="W58" s="15">
        <f>SUM(T58:V58)</f>
        <v>5</v>
      </c>
      <c r="X58" s="15">
        <f>SUM(T58:V58,L58:N58)</f>
        <v>32</v>
      </c>
      <c r="Y58" s="17">
        <f>1/L58+1/M58+1/N58+1/T58+1/U58+1/V58</f>
        <v>2.6666666666666665</v>
      </c>
      <c r="Z58" s="15">
        <f>SUM(T58:V58,F58:H58)</f>
        <v>11</v>
      </c>
      <c r="AA58" s="17">
        <f>1/F58+1/G58+1/H58+1/T58+1/U58+1/V58</f>
        <v>4.1666666666666661</v>
      </c>
      <c r="AB58" s="16" t="s">
        <v>586</v>
      </c>
      <c r="AC58" s="15">
        <f t="shared" si="19"/>
        <v>1</v>
      </c>
      <c r="AD58" s="15">
        <f t="shared" si="20"/>
        <v>0</v>
      </c>
      <c r="AE58" s="15">
        <f t="shared" si="21"/>
        <v>1</v>
      </c>
      <c r="AF58" s="15">
        <f t="shared" ref="AF58:AF66" si="25">COUNTIF(AB58,"*1*")+COUNTIF(AB58,"*2*")+COUNTIF(AB58,"*3*")</f>
        <v>1</v>
      </c>
      <c r="AG58" s="15">
        <f t="shared" si="22"/>
        <v>16</v>
      </c>
      <c r="AH58" s="15" t="str">
        <f t="shared" si="23"/>
        <v>Yucaipa</v>
      </c>
      <c r="AI58" s="15">
        <f t="shared" si="24"/>
        <v>0</v>
      </c>
    </row>
    <row r="59" spans="1:36">
      <c r="A59" s="14" t="s">
        <v>40</v>
      </c>
      <c r="B59" s="14" t="s">
        <v>18</v>
      </c>
      <c r="C59" s="14" t="s">
        <v>549</v>
      </c>
      <c r="D59" s="14" t="s">
        <v>550</v>
      </c>
      <c r="E59" s="14" t="s">
        <v>551</v>
      </c>
      <c r="F59" s="14">
        <v>2</v>
      </c>
      <c r="G59" s="14">
        <v>2</v>
      </c>
      <c r="H59" s="14">
        <v>1</v>
      </c>
      <c r="I59" s="15">
        <f>SUM(F59:H59)</f>
        <v>5</v>
      </c>
      <c r="J59" s="17">
        <f>1/F59+1/G59+1/H59</f>
        <v>2</v>
      </c>
      <c r="L59" s="14">
        <v>9</v>
      </c>
      <c r="M59" s="14">
        <v>9</v>
      </c>
      <c r="N59" s="14">
        <v>9</v>
      </c>
      <c r="O59" s="15">
        <f>SUM(L59:N59)</f>
        <v>27</v>
      </c>
      <c r="P59" s="17">
        <f>1/L59+1/M59+1/N59</f>
        <v>0.33333333333333331</v>
      </c>
      <c r="Q59" s="15">
        <f>SUM(L59:N59,F59:H59)</f>
        <v>32</v>
      </c>
      <c r="R59" s="17">
        <f>1/F59+1/G59+1/H59+1/L59+1/M59+1/N59</f>
        <v>2.3333333333333335</v>
      </c>
      <c r="S59" s="16" t="s">
        <v>603</v>
      </c>
      <c r="T59" s="14">
        <v>2</v>
      </c>
      <c r="U59" s="14">
        <v>4</v>
      </c>
      <c r="V59" s="14">
        <v>4</v>
      </c>
      <c r="W59" s="15">
        <f>SUM(T59:V59)</f>
        <v>10</v>
      </c>
      <c r="X59" s="15">
        <f>SUM(T59:V59,L59:N59)</f>
        <v>37</v>
      </c>
      <c r="Y59" s="17">
        <f>1/L59+1/M59+1/N59+1/T59+1/U59+1/V59</f>
        <v>1.3333333333333333</v>
      </c>
      <c r="Z59" s="15">
        <f>SUM(T59:V59,F59:H59)</f>
        <v>15</v>
      </c>
      <c r="AA59" s="17">
        <f>1/F59+1/G59+1/H59+1/T59+1/U59+1/V59</f>
        <v>3</v>
      </c>
      <c r="AB59" s="16" t="s">
        <v>590</v>
      </c>
      <c r="AC59" s="15">
        <f t="shared" si="19"/>
        <v>1</v>
      </c>
      <c r="AD59" s="15">
        <f t="shared" si="20"/>
        <v>0</v>
      </c>
      <c r="AE59" s="15">
        <f t="shared" si="21"/>
        <v>1</v>
      </c>
      <c r="AF59" s="15">
        <f t="shared" si="25"/>
        <v>1</v>
      </c>
      <c r="AG59" s="15">
        <f t="shared" si="22"/>
        <v>14</v>
      </c>
      <c r="AH59" s="15" t="str">
        <f t="shared" si="23"/>
        <v>Yucaipa</v>
      </c>
      <c r="AI59" s="15">
        <f t="shared" si="24"/>
        <v>0</v>
      </c>
    </row>
    <row r="60" spans="1:36">
      <c r="A60" s="14" t="s">
        <v>40</v>
      </c>
      <c r="B60" s="14" t="s">
        <v>10</v>
      </c>
      <c r="C60" s="14" t="s">
        <v>300</v>
      </c>
      <c r="D60" s="14" t="s">
        <v>298</v>
      </c>
      <c r="E60" s="14" t="s">
        <v>301</v>
      </c>
      <c r="F60" s="14">
        <v>1</v>
      </c>
      <c r="G60" s="14">
        <v>1</v>
      </c>
      <c r="H60" s="14">
        <v>3</v>
      </c>
      <c r="I60" s="15">
        <f>SUM(F60:H60)</f>
        <v>5</v>
      </c>
      <c r="J60" s="17">
        <f>1/F60+1/G60+1/H60</f>
        <v>2.3333333333333335</v>
      </c>
      <c r="L60" s="14">
        <v>9</v>
      </c>
      <c r="M60" s="14">
        <v>9</v>
      </c>
      <c r="N60" s="14">
        <v>9</v>
      </c>
      <c r="O60" s="15">
        <f>SUM(L60:N60)</f>
        <v>27</v>
      </c>
      <c r="P60" s="17">
        <f>1/L60+1/M60+1/N60</f>
        <v>0.33333333333333331</v>
      </c>
      <c r="Q60" s="15">
        <f>SUM(L60:N60,F60:H60)</f>
        <v>32</v>
      </c>
      <c r="R60" s="17">
        <f>1/F60+1/G60+1/H60+1/L60+1/M60+1/N60</f>
        <v>2.666666666666667</v>
      </c>
      <c r="S60" s="16" t="s">
        <v>603</v>
      </c>
      <c r="T60" s="14">
        <v>4</v>
      </c>
      <c r="U60" s="14">
        <v>2</v>
      </c>
      <c r="V60" s="14">
        <v>3</v>
      </c>
      <c r="W60" s="15">
        <f>SUM(T60:V60)</f>
        <v>9</v>
      </c>
      <c r="X60" s="15">
        <f>SUM(T60:V60,L60:N60)</f>
        <v>36</v>
      </c>
      <c r="Y60" s="17">
        <f>1/L60+1/M60+1/N60+1/T60+1/U60+1/V60</f>
        <v>1.4166666666666665</v>
      </c>
      <c r="Z60" s="15">
        <f>SUM(T60:V60,F60:H60)</f>
        <v>14</v>
      </c>
      <c r="AA60" s="17">
        <f>1/F60+1/G60+1/H60+1/T60+1/U60+1/V60</f>
        <v>3.416666666666667</v>
      </c>
      <c r="AB60" s="16" t="s">
        <v>592</v>
      </c>
      <c r="AC60" s="15">
        <f t="shared" si="19"/>
        <v>2</v>
      </c>
      <c r="AD60" s="15">
        <f t="shared" si="20"/>
        <v>0</v>
      </c>
      <c r="AE60" s="15">
        <f t="shared" si="21"/>
        <v>1</v>
      </c>
      <c r="AF60" s="15">
        <f t="shared" si="25"/>
        <v>0</v>
      </c>
      <c r="AG60" s="15">
        <f t="shared" si="22"/>
        <v>8</v>
      </c>
      <c r="AH60" s="15" t="str">
        <f t="shared" si="23"/>
        <v>Claremont</v>
      </c>
      <c r="AI60" s="15">
        <f t="shared" si="24"/>
        <v>0</v>
      </c>
    </row>
    <row r="61" spans="1:36">
      <c r="A61" s="14" t="s">
        <v>40</v>
      </c>
      <c r="B61" s="14" t="s">
        <v>18</v>
      </c>
      <c r="C61" s="14" t="s">
        <v>538</v>
      </c>
      <c r="D61" s="14" t="s">
        <v>539</v>
      </c>
      <c r="E61" s="14" t="s">
        <v>540</v>
      </c>
      <c r="F61" s="14">
        <v>3</v>
      </c>
      <c r="G61" s="14">
        <v>2</v>
      </c>
      <c r="H61" s="14">
        <v>2</v>
      </c>
      <c r="I61" s="15">
        <f>SUM(F61:H61)</f>
        <v>7</v>
      </c>
      <c r="J61" s="17">
        <f>1/F61+1/G61+1/H61</f>
        <v>1.3333333333333333</v>
      </c>
      <c r="L61" s="14">
        <v>9</v>
      </c>
      <c r="M61" s="14">
        <v>9</v>
      </c>
      <c r="N61" s="14">
        <v>9</v>
      </c>
      <c r="O61" s="15">
        <f>SUM(L61:N61)</f>
        <v>27</v>
      </c>
      <c r="P61" s="17">
        <f>1/L61+1/M61+1/N61</f>
        <v>0.33333333333333331</v>
      </c>
      <c r="Q61" s="15">
        <f>SUM(L61:N61,F61:H61)</f>
        <v>34</v>
      </c>
      <c r="R61" s="17">
        <f>1/F61+1/G61+1/H61+1/L61+1/M61+1/N61</f>
        <v>1.6666666666666667</v>
      </c>
      <c r="S61" s="16" t="s">
        <v>603</v>
      </c>
      <c r="T61" s="14">
        <v>5</v>
      </c>
      <c r="U61" s="14">
        <v>5</v>
      </c>
      <c r="V61" s="14">
        <v>5</v>
      </c>
      <c r="W61" s="15">
        <f>SUM(T61:V61)</f>
        <v>15</v>
      </c>
      <c r="X61" s="15">
        <f>SUM(T61:V61,L61:N61)</f>
        <v>42</v>
      </c>
      <c r="Y61" s="17">
        <f>1/L61+1/M61+1/N61+1/T61+1/U61+1/V61</f>
        <v>0.93333333333333335</v>
      </c>
      <c r="Z61" s="15">
        <f>SUM(T61:V61,F61:H61)</f>
        <v>22</v>
      </c>
      <c r="AA61" s="17">
        <f>1/F61+1/G61+1/H61+1/T61+1/U61+1/V61</f>
        <v>1.9333333333333331</v>
      </c>
      <c r="AB61" s="16" t="s">
        <v>614</v>
      </c>
      <c r="AC61" s="15">
        <f t="shared" si="19"/>
        <v>0</v>
      </c>
      <c r="AD61" s="15">
        <f t="shared" si="20"/>
        <v>0</v>
      </c>
      <c r="AE61" s="15">
        <f t="shared" si="21"/>
        <v>1</v>
      </c>
      <c r="AF61" s="15">
        <f t="shared" si="25"/>
        <v>0</v>
      </c>
      <c r="AG61" s="15">
        <f t="shared" si="22"/>
        <v>4</v>
      </c>
      <c r="AH61" s="15" t="str">
        <f t="shared" si="23"/>
        <v>Yucaipa</v>
      </c>
      <c r="AI61" s="15">
        <f t="shared" si="24"/>
        <v>0</v>
      </c>
    </row>
    <row r="62" spans="1:36">
      <c r="A62" s="14" t="s">
        <v>40</v>
      </c>
      <c r="B62" s="14" t="s">
        <v>10</v>
      </c>
      <c r="C62" s="14" t="s">
        <v>270</v>
      </c>
      <c r="D62" s="14" t="s">
        <v>271</v>
      </c>
      <c r="E62" s="14" t="s">
        <v>272</v>
      </c>
      <c r="F62" s="14">
        <v>1</v>
      </c>
      <c r="G62" s="14">
        <v>4</v>
      </c>
      <c r="H62" s="14">
        <v>3</v>
      </c>
      <c r="I62" s="15">
        <f>SUM(F62:H62)</f>
        <v>8</v>
      </c>
      <c r="J62" s="17">
        <f>1/F62+1/G62+1/H62</f>
        <v>1.5833333333333333</v>
      </c>
      <c r="L62" s="14">
        <v>9</v>
      </c>
      <c r="M62" s="14">
        <v>9</v>
      </c>
      <c r="N62" s="14">
        <v>9</v>
      </c>
      <c r="O62" s="15">
        <f>SUM(L62:N62)</f>
        <v>27</v>
      </c>
      <c r="P62" s="17">
        <f>1/L62+1/M62+1/N62</f>
        <v>0.33333333333333331</v>
      </c>
      <c r="Q62" s="15">
        <f>SUM(L62:N62,F62:H62)</f>
        <v>35</v>
      </c>
      <c r="R62" s="17">
        <f>1/F62+1/G62+1/H62+1/L62+1/M62+1/N62</f>
        <v>1.9166666666666667</v>
      </c>
      <c r="T62" s="14">
        <v>9</v>
      </c>
      <c r="U62" s="14">
        <v>9</v>
      </c>
      <c r="V62" s="14">
        <v>9</v>
      </c>
      <c r="W62" s="15">
        <f>SUM(T62:V62)</f>
        <v>27</v>
      </c>
      <c r="X62" s="15">
        <f>SUM(T62:V62,L62:N62)</f>
        <v>54</v>
      </c>
      <c r="Y62" s="17">
        <f>1/L62+1/M62+1/N62+1/T62+1/U62+1/V62</f>
        <v>0.66666666666666674</v>
      </c>
      <c r="Z62" s="15">
        <f>SUM(T62:V62,F62:H62)</f>
        <v>35</v>
      </c>
      <c r="AA62" s="17">
        <f>1/F62+1/G62+1/H62+1/T62+1/U62+1/V62</f>
        <v>1.9166666666666667</v>
      </c>
      <c r="AC62" s="15">
        <f t="shared" si="19"/>
        <v>1</v>
      </c>
      <c r="AD62" s="15">
        <f t="shared" si="20"/>
        <v>0</v>
      </c>
      <c r="AE62" s="15">
        <f t="shared" si="21"/>
        <v>0</v>
      </c>
      <c r="AF62" s="15">
        <f t="shared" si="25"/>
        <v>0</v>
      </c>
      <c r="AG62" s="15">
        <f t="shared" si="22"/>
        <v>2</v>
      </c>
      <c r="AH62" s="15" t="str">
        <f t="shared" si="23"/>
        <v>Claremont</v>
      </c>
      <c r="AI62" s="15">
        <f t="shared" si="24"/>
        <v>0</v>
      </c>
    </row>
    <row r="63" spans="1:36">
      <c r="A63" s="14" t="s">
        <v>40</v>
      </c>
      <c r="B63" s="14" t="s">
        <v>18</v>
      </c>
      <c r="C63" s="14" t="s">
        <v>525</v>
      </c>
      <c r="D63" s="14" t="s">
        <v>526</v>
      </c>
      <c r="E63" s="14" t="s">
        <v>487</v>
      </c>
      <c r="F63" s="14">
        <v>3</v>
      </c>
      <c r="G63" s="14">
        <v>3</v>
      </c>
      <c r="H63" s="14">
        <v>4</v>
      </c>
      <c r="I63" s="15">
        <f>SUM(F63:H63)</f>
        <v>10</v>
      </c>
      <c r="J63" s="17">
        <f>1/F63+1/G63+1/H63</f>
        <v>0.91666666666666663</v>
      </c>
      <c r="L63" s="14">
        <v>9</v>
      </c>
      <c r="M63" s="14">
        <v>9</v>
      </c>
      <c r="N63" s="14">
        <v>9</v>
      </c>
      <c r="O63" s="15">
        <f>SUM(L63:N63)</f>
        <v>27</v>
      </c>
      <c r="P63" s="17">
        <f>1/L63+1/M63+1/N63</f>
        <v>0.33333333333333331</v>
      </c>
      <c r="Q63" s="15">
        <f>SUM(L63:N63,F63:H63)</f>
        <v>37</v>
      </c>
      <c r="R63" s="17">
        <f>1/F63+1/G63+1/H63+1/L63+1/M63+1/N63</f>
        <v>1.25</v>
      </c>
      <c r="T63" s="14">
        <v>9</v>
      </c>
      <c r="U63" s="14">
        <v>9</v>
      </c>
      <c r="V63" s="14">
        <v>9</v>
      </c>
      <c r="W63" s="15">
        <f>SUM(T63:V63)</f>
        <v>27</v>
      </c>
      <c r="X63" s="15">
        <f>SUM(T63:V63,L63:N63)</f>
        <v>54</v>
      </c>
      <c r="Y63" s="17">
        <f>1/L63+1/M63+1/N63+1/T63+1/U63+1/V63</f>
        <v>0.66666666666666674</v>
      </c>
      <c r="Z63" s="15">
        <f>SUM(T63:V63,F63:H63)</f>
        <v>37</v>
      </c>
      <c r="AA63" s="17">
        <f>1/F63+1/G63+1/H63+1/T63+1/U63+1/V63</f>
        <v>1.25</v>
      </c>
      <c r="AC63" s="15">
        <f t="shared" si="19"/>
        <v>0</v>
      </c>
      <c r="AD63" s="15">
        <f t="shared" si="20"/>
        <v>0</v>
      </c>
      <c r="AE63" s="15">
        <f t="shared" si="21"/>
        <v>0</v>
      </c>
      <c r="AF63" s="15">
        <f t="shared" si="25"/>
        <v>0</v>
      </c>
      <c r="AG63" s="15">
        <f t="shared" si="22"/>
        <v>0</v>
      </c>
      <c r="AH63" s="15" t="str">
        <f t="shared" si="23"/>
        <v>Yucaipa</v>
      </c>
      <c r="AI63" s="15">
        <f t="shared" si="24"/>
        <v>0</v>
      </c>
    </row>
    <row r="64" spans="1:36">
      <c r="A64" s="14" t="s">
        <v>40</v>
      </c>
      <c r="B64" s="14" t="s">
        <v>26</v>
      </c>
      <c r="C64" s="14" t="s">
        <v>229</v>
      </c>
      <c r="D64" s="14" t="s">
        <v>230</v>
      </c>
      <c r="E64" s="14" t="s">
        <v>231</v>
      </c>
      <c r="F64" s="14">
        <v>9</v>
      </c>
      <c r="G64" s="14">
        <v>9</v>
      </c>
      <c r="H64" s="14">
        <v>9</v>
      </c>
      <c r="I64" s="15">
        <f>SUM(F64:H64)</f>
        <v>27</v>
      </c>
      <c r="J64" s="17">
        <f>1/F64+1/G64+1/H64</f>
        <v>0.33333333333333331</v>
      </c>
      <c r="L64" s="14">
        <v>9</v>
      </c>
      <c r="M64" s="14">
        <v>9</v>
      </c>
      <c r="N64" s="14">
        <v>9</v>
      </c>
      <c r="O64" s="15">
        <f>SUM(L64:N64)</f>
        <v>27</v>
      </c>
      <c r="P64" s="17">
        <f>1/L64+1/M64+1/N64</f>
        <v>0.33333333333333331</v>
      </c>
      <c r="Q64" s="15">
        <f>SUM(L64:N64,F64:H64)</f>
        <v>54</v>
      </c>
      <c r="R64" s="17">
        <f>1/F64+1/G64+1/H64+1/L64+1/M64+1/N64</f>
        <v>0.66666666666666674</v>
      </c>
      <c r="T64" s="14">
        <v>9</v>
      </c>
      <c r="U64" s="14">
        <v>9</v>
      </c>
      <c r="V64" s="14">
        <v>9</v>
      </c>
      <c r="W64" s="15">
        <f>SUM(T64:V64)</f>
        <v>27</v>
      </c>
      <c r="X64" s="15">
        <f>SUM(T64:V64,L64:N64)</f>
        <v>54</v>
      </c>
      <c r="Y64" s="17">
        <f>1/L64+1/M64+1/N64+1/T64+1/U64+1/V64</f>
        <v>0.66666666666666674</v>
      </c>
      <c r="Z64" s="15">
        <f>SUM(T64:V64,F64:H64)</f>
        <v>54</v>
      </c>
      <c r="AA64" s="17">
        <f>1/F64+1/G64+1/H64+1/T64+1/U64+1/V64</f>
        <v>0.66666666666666674</v>
      </c>
      <c r="AC64" s="15">
        <f t="shared" si="19"/>
        <v>0</v>
      </c>
      <c r="AD64" s="15">
        <f t="shared" si="20"/>
        <v>0</v>
      </c>
      <c r="AE64" s="15">
        <f t="shared" si="21"/>
        <v>0</v>
      </c>
      <c r="AF64" s="15">
        <f t="shared" si="25"/>
        <v>0</v>
      </c>
      <c r="AG64" s="15">
        <f t="shared" si="22"/>
        <v>0</v>
      </c>
      <c r="AH64" s="15" t="str">
        <f t="shared" si="23"/>
        <v>Citrus Valley</v>
      </c>
      <c r="AI64" s="15">
        <f t="shared" si="24"/>
        <v>0</v>
      </c>
    </row>
    <row r="65" spans="1:36">
      <c r="A65" s="14" t="s">
        <v>40</v>
      </c>
      <c r="B65" s="14" t="s">
        <v>10</v>
      </c>
      <c r="C65" s="14" t="s">
        <v>297</v>
      </c>
      <c r="D65" s="14" t="s">
        <v>298</v>
      </c>
      <c r="E65" s="14" t="s">
        <v>299</v>
      </c>
      <c r="F65" s="14">
        <v>9</v>
      </c>
      <c r="G65" s="14">
        <v>9</v>
      </c>
      <c r="H65" s="14">
        <v>9</v>
      </c>
      <c r="I65" s="15">
        <f>SUM(F65:H65)</f>
        <v>27</v>
      </c>
      <c r="J65" s="17">
        <f>1/F65+1/G65+1/H65</f>
        <v>0.33333333333333331</v>
      </c>
      <c r="L65" s="14">
        <v>9</v>
      </c>
      <c r="M65" s="14">
        <v>9</v>
      </c>
      <c r="N65" s="14">
        <v>9</v>
      </c>
      <c r="O65" s="15">
        <f>SUM(L65:N65)</f>
        <v>27</v>
      </c>
      <c r="P65" s="17">
        <f>1/L65+1/M65+1/N65</f>
        <v>0.33333333333333331</v>
      </c>
      <c r="Q65" s="15">
        <f>SUM(L65:N65,F65:H65)</f>
        <v>54</v>
      </c>
      <c r="R65" s="17">
        <f>1/F65+1/G65+1/H65+1/L65+1/M65+1/N65</f>
        <v>0.66666666666666674</v>
      </c>
      <c r="T65" s="14">
        <v>9</v>
      </c>
      <c r="U65" s="14">
        <v>9</v>
      </c>
      <c r="V65" s="14">
        <v>9</v>
      </c>
      <c r="W65" s="15">
        <f>SUM(T65:V65)</f>
        <v>27</v>
      </c>
      <c r="X65" s="15">
        <f>SUM(T65:V65,L65:N65)</f>
        <v>54</v>
      </c>
      <c r="Y65" s="17">
        <f>1/L65+1/M65+1/N65+1/T65+1/U65+1/V65</f>
        <v>0.66666666666666674</v>
      </c>
      <c r="Z65" s="15">
        <f>SUM(T65:V65,F65:H65)</f>
        <v>54</v>
      </c>
      <c r="AA65" s="17">
        <f>1/F65+1/G65+1/H65+1/T65+1/U65+1/V65</f>
        <v>0.66666666666666674</v>
      </c>
      <c r="AC65" s="15">
        <f t="shared" si="19"/>
        <v>0</v>
      </c>
      <c r="AD65" s="15">
        <f t="shared" si="20"/>
        <v>0</v>
      </c>
      <c r="AE65" s="15">
        <f t="shared" si="21"/>
        <v>0</v>
      </c>
      <c r="AF65" s="15">
        <f t="shared" si="25"/>
        <v>0</v>
      </c>
      <c r="AG65" s="15">
        <f t="shared" si="22"/>
        <v>0</v>
      </c>
      <c r="AH65" s="15" t="str">
        <f t="shared" si="23"/>
        <v>Claremont</v>
      </c>
      <c r="AI65" s="15">
        <f t="shared" si="24"/>
        <v>0</v>
      </c>
    </row>
    <row r="66" spans="1:36">
      <c r="A66" s="14" t="s">
        <v>40</v>
      </c>
      <c r="B66" s="14" t="s">
        <v>18</v>
      </c>
      <c r="C66" s="14" t="s">
        <v>544</v>
      </c>
      <c r="D66" s="14" t="s">
        <v>417</v>
      </c>
      <c r="E66" s="14" t="s">
        <v>545</v>
      </c>
      <c r="F66" s="14">
        <v>9</v>
      </c>
      <c r="G66" s="14">
        <v>9</v>
      </c>
      <c r="H66" s="14">
        <v>9</v>
      </c>
      <c r="I66" s="15">
        <f>SUM(F66:H66)</f>
        <v>27</v>
      </c>
      <c r="J66" s="17">
        <f>1/F66+1/G66+1/H66</f>
        <v>0.33333333333333331</v>
      </c>
      <c r="L66" s="14">
        <v>9</v>
      </c>
      <c r="M66" s="14">
        <v>9</v>
      </c>
      <c r="N66" s="14">
        <v>9</v>
      </c>
      <c r="O66" s="15">
        <f>SUM(L66:N66)</f>
        <v>27</v>
      </c>
      <c r="P66" s="17">
        <f>1/L66+1/M66+1/N66</f>
        <v>0.33333333333333331</v>
      </c>
      <c r="Q66" s="15">
        <f>SUM(L66:N66,F66:H66)</f>
        <v>54</v>
      </c>
      <c r="R66" s="17">
        <f>1/F66+1/G66+1/H66+1/L66+1/M66+1/N66</f>
        <v>0.66666666666666674</v>
      </c>
      <c r="T66" s="14">
        <v>9</v>
      </c>
      <c r="U66" s="14">
        <v>9</v>
      </c>
      <c r="V66" s="14">
        <v>9</v>
      </c>
      <c r="W66" s="15">
        <f>SUM(T66:V66)</f>
        <v>27</v>
      </c>
      <c r="X66" s="15">
        <f>SUM(T66:V66,L66:N66)</f>
        <v>54</v>
      </c>
      <c r="Y66" s="17">
        <f>1/L66+1/M66+1/N66+1/T66+1/U66+1/V66</f>
        <v>0.66666666666666674</v>
      </c>
      <c r="Z66" s="15">
        <f>SUM(T66:V66,F66:H66)</f>
        <v>54</v>
      </c>
      <c r="AA66" s="17">
        <f>1/F66+1/G66+1/H66+1/T66+1/U66+1/V66</f>
        <v>0.66666666666666674</v>
      </c>
      <c r="AC66" s="15">
        <f t="shared" si="19"/>
        <v>0</v>
      </c>
      <c r="AD66" s="15">
        <f t="shared" si="20"/>
        <v>0</v>
      </c>
      <c r="AE66" s="15">
        <f t="shared" si="21"/>
        <v>0</v>
      </c>
      <c r="AF66" s="15">
        <f t="shared" si="25"/>
        <v>0</v>
      </c>
      <c r="AG66" s="15">
        <f t="shared" si="22"/>
        <v>0</v>
      </c>
      <c r="AH66" s="15" t="str">
        <f t="shared" si="23"/>
        <v>Yucaipa</v>
      </c>
      <c r="AI66" s="15">
        <f t="shared" si="24"/>
        <v>0</v>
      </c>
    </row>
    <row r="72" spans="1:36" ht="26.25">
      <c r="A72" s="25" t="s">
        <v>600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30"/>
    </row>
    <row r="73" spans="1:36" ht="27">
      <c r="A73" s="18" t="s">
        <v>191</v>
      </c>
      <c r="B73" s="18" t="s">
        <v>187</v>
      </c>
      <c r="C73" s="18" t="s">
        <v>561</v>
      </c>
      <c r="D73" s="18" t="s">
        <v>562</v>
      </c>
      <c r="E73" s="18" t="s">
        <v>563</v>
      </c>
      <c r="F73" s="18" t="s">
        <v>389</v>
      </c>
      <c r="G73" s="18" t="s">
        <v>427</v>
      </c>
      <c r="H73" s="18" t="s">
        <v>407</v>
      </c>
      <c r="I73" s="18" t="s">
        <v>566</v>
      </c>
      <c r="J73" s="18" t="s">
        <v>567</v>
      </c>
      <c r="K73" s="21" t="s">
        <v>568</v>
      </c>
      <c r="L73" s="18" t="s">
        <v>314</v>
      </c>
      <c r="M73" s="18" t="s">
        <v>347</v>
      </c>
      <c r="N73" s="18" t="s">
        <v>308</v>
      </c>
      <c r="O73" s="18" t="s">
        <v>569</v>
      </c>
      <c r="P73" s="18" t="s">
        <v>570</v>
      </c>
      <c r="Q73" s="18" t="s">
        <v>571</v>
      </c>
      <c r="R73" s="18" t="s">
        <v>572</v>
      </c>
      <c r="S73" s="21" t="s">
        <v>573</v>
      </c>
      <c r="T73" s="18" t="s">
        <v>460</v>
      </c>
      <c r="U73" s="18" t="s">
        <v>463</v>
      </c>
      <c r="V73" s="18" t="s">
        <v>457</v>
      </c>
      <c r="W73" s="18" t="s">
        <v>574</v>
      </c>
      <c r="X73" s="18" t="s">
        <v>575</v>
      </c>
      <c r="Y73" s="18" t="s">
        <v>576</v>
      </c>
      <c r="Z73" s="18" t="s">
        <v>577</v>
      </c>
      <c r="AA73" s="18" t="s">
        <v>578</v>
      </c>
      <c r="AB73" s="21" t="s">
        <v>579</v>
      </c>
      <c r="AC73" s="18" t="s">
        <v>580</v>
      </c>
      <c r="AD73" s="18" t="s">
        <v>581</v>
      </c>
      <c r="AE73" s="18" t="s">
        <v>573</v>
      </c>
      <c r="AF73" s="18" t="s">
        <v>582</v>
      </c>
      <c r="AG73" s="18" t="s">
        <v>583</v>
      </c>
      <c r="AH73" s="20" t="s">
        <v>187</v>
      </c>
      <c r="AI73" s="20" t="s">
        <v>584</v>
      </c>
      <c r="AJ73" s="19"/>
    </row>
    <row r="74" spans="1:36">
      <c r="A74" s="14" t="s">
        <v>34</v>
      </c>
      <c r="B74" s="14" t="s">
        <v>10</v>
      </c>
      <c r="C74" s="14" t="s">
        <v>353</v>
      </c>
      <c r="D74" s="14" t="s">
        <v>354</v>
      </c>
      <c r="E74" s="14" t="s">
        <v>355</v>
      </c>
      <c r="F74" s="14">
        <v>2</v>
      </c>
      <c r="G74" s="14">
        <v>1</v>
      </c>
      <c r="H74" s="14">
        <v>1</v>
      </c>
      <c r="I74" s="15">
        <f>SUM(F74:H74)</f>
        <v>4</v>
      </c>
      <c r="J74" s="17">
        <f>1/F74+1/G74+1/H74</f>
        <v>2.5</v>
      </c>
      <c r="L74" s="14">
        <v>9</v>
      </c>
      <c r="M74" s="14">
        <v>9</v>
      </c>
      <c r="N74" s="14">
        <v>9</v>
      </c>
      <c r="O74" s="15">
        <f>SUM(L74:N74)</f>
        <v>27</v>
      </c>
      <c r="P74" s="17">
        <f>1/L74+1/M74+1/N74</f>
        <v>0.33333333333333331</v>
      </c>
      <c r="Q74" s="15">
        <f>SUM(L74:N74,F74:H74)</f>
        <v>31</v>
      </c>
      <c r="R74" s="17">
        <f>1/F74+1/G74+1/H74+1/L74+1/M74+1/N74</f>
        <v>2.8333333333333335</v>
      </c>
      <c r="S74" s="16" t="s">
        <v>603</v>
      </c>
      <c r="T74" s="14">
        <v>2</v>
      </c>
      <c r="U74" s="14">
        <v>1</v>
      </c>
      <c r="V74" s="14">
        <v>1</v>
      </c>
      <c r="W74" s="15">
        <f>SUM(T74:V74)</f>
        <v>4</v>
      </c>
      <c r="X74" s="15">
        <f>SUM(T74:V74,L74:N74)</f>
        <v>31</v>
      </c>
      <c r="Y74" s="17">
        <f>1/L74+1/M74+1/N74+1/T74+1/U74+1/V74</f>
        <v>2.833333333333333</v>
      </c>
      <c r="Z74" s="15">
        <f>SUM(T74:V74,F74:H74)</f>
        <v>8</v>
      </c>
      <c r="AA74" s="17">
        <f>1/F74+1/G74+1/H74+1/T74+1/U74+1/V74</f>
        <v>5</v>
      </c>
      <c r="AB74" s="16" t="s">
        <v>588</v>
      </c>
      <c r="AC74" s="15">
        <f t="shared" ref="AC74:AC97" si="26">COUNTIF(F74:H74,"=1")</f>
        <v>2</v>
      </c>
      <c r="AD74" s="15">
        <f t="shared" ref="AD74:AD97" si="27">COUNTIF(K74,"*")</f>
        <v>0</v>
      </c>
      <c r="AE74" s="15">
        <f t="shared" ref="AE74:AE97" si="28">COUNTIF(S74,"*")</f>
        <v>1</v>
      </c>
      <c r="AF74" s="15">
        <f t="shared" ref="AF74:AF91" si="29">COUNTIF(AB74,"*1*")+COUNTIF(AB74,"*2*")+COUNTIF(AB74,"*3*")</f>
        <v>1</v>
      </c>
      <c r="AG74" s="15">
        <f t="shared" ref="AG74:AG97" si="30">(2*COUNTIF(F74:H74,"=1"))+(2*COUNTIF(K74,"*"))+(4*COUNTIF(S74,"*"))+(8*COUNTIF(AB74,"*3*"))+(10*COUNTIF(AB74,"*2*"))+(15*COUNTIF(AB74,"*1*"))</f>
        <v>23</v>
      </c>
      <c r="AH74" s="15" t="str">
        <f t="shared" ref="AH74:AH97" si="31">B74</f>
        <v>Claremont</v>
      </c>
      <c r="AI74" s="15">
        <f t="shared" ref="AI74:AI97" si="32">SUMIF(AH$3:AH$24,AH74,AG$3:AG$24)</f>
        <v>0</v>
      </c>
    </row>
    <row r="75" spans="1:36">
      <c r="A75" s="14" t="s">
        <v>34</v>
      </c>
      <c r="B75" s="14" t="s">
        <v>10</v>
      </c>
      <c r="C75" s="14" t="s">
        <v>314</v>
      </c>
      <c r="D75" s="14" t="s">
        <v>315</v>
      </c>
      <c r="E75" s="14" t="s">
        <v>316</v>
      </c>
      <c r="F75" s="14">
        <v>1</v>
      </c>
      <c r="G75" s="14">
        <v>1</v>
      </c>
      <c r="H75" s="14">
        <v>1</v>
      </c>
      <c r="I75" s="15">
        <f>SUM(F75:H75)</f>
        <v>3</v>
      </c>
      <c r="J75" s="17">
        <f>1/F75+1/G75+1/H75</f>
        <v>3</v>
      </c>
      <c r="L75" s="14">
        <v>9</v>
      </c>
      <c r="M75" s="14">
        <v>9</v>
      </c>
      <c r="N75" s="14">
        <v>9</v>
      </c>
      <c r="O75" s="15">
        <f>SUM(L75:N75)</f>
        <v>27</v>
      </c>
      <c r="P75" s="17">
        <f>1/L75+1/M75+1/N75</f>
        <v>0.33333333333333331</v>
      </c>
      <c r="Q75" s="15">
        <f>SUM(L75:N75,F75:H75)</f>
        <v>30</v>
      </c>
      <c r="R75" s="17">
        <f>1/F75+1/G75+1/H75+1/L75+1/M75+1/N75</f>
        <v>3.3333333333333335</v>
      </c>
      <c r="S75" s="16" t="s">
        <v>603</v>
      </c>
      <c r="T75" s="14">
        <v>1</v>
      </c>
      <c r="U75" s="14">
        <v>3</v>
      </c>
      <c r="V75" s="14">
        <v>2</v>
      </c>
      <c r="W75" s="15">
        <f>SUM(T75:V75)</f>
        <v>6</v>
      </c>
      <c r="X75" s="15">
        <f>SUM(T75:V75,L75:N75)</f>
        <v>33</v>
      </c>
      <c r="Y75" s="17">
        <f>1/L75+1/M75+1/N75+1/T75+1/U75+1/V75</f>
        <v>2.1666666666666665</v>
      </c>
      <c r="Z75" s="15">
        <f>SUM(T75:V75,F75:H75)</f>
        <v>9</v>
      </c>
      <c r="AA75" s="17">
        <f>1/F75+1/G75+1/H75+1/T75+1/U75+1/V75</f>
        <v>4.833333333333333</v>
      </c>
      <c r="AB75" s="16" t="s">
        <v>586</v>
      </c>
      <c r="AC75" s="15">
        <f t="shared" si="26"/>
        <v>3</v>
      </c>
      <c r="AD75" s="15">
        <f t="shared" si="27"/>
        <v>0</v>
      </c>
      <c r="AE75" s="15">
        <f t="shared" si="28"/>
        <v>1</v>
      </c>
      <c r="AF75" s="15">
        <f t="shared" si="29"/>
        <v>1</v>
      </c>
      <c r="AG75" s="15">
        <f t="shared" si="30"/>
        <v>20</v>
      </c>
      <c r="AH75" s="15" t="str">
        <f t="shared" si="31"/>
        <v>Claremont</v>
      </c>
      <c r="AI75" s="15">
        <f t="shared" si="32"/>
        <v>0</v>
      </c>
    </row>
    <row r="76" spans="1:36">
      <c r="A76" s="14" t="s">
        <v>34</v>
      </c>
      <c r="B76" s="14" t="s">
        <v>91</v>
      </c>
      <c r="C76" s="14" t="s">
        <v>427</v>
      </c>
      <c r="D76" s="14" t="s">
        <v>428</v>
      </c>
      <c r="E76" s="14" t="s">
        <v>429</v>
      </c>
      <c r="F76" s="14">
        <v>1</v>
      </c>
      <c r="G76" s="14">
        <v>1</v>
      </c>
      <c r="H76" s="14">
        <v>2</v>
      </c>
      <c r="I76" s="15">
        <f>SUM(F76:H76)</f>
        <v>4</v>
      </c>
      <c r="J76" s="17">
        <f>1/F76+1/G76+1/H76</f>
        <v>2.5</v>
      </c>
      <c r="L76" s="14">
        <v>9</v>
      </c>
      <c r="M76" s="14">
        <v>9</v>
      </c>
      <c r="N76" s="14">
        <v>9</v>
      </c>
      <c r="O76" s="15">
        <f>SUM(L76:N76)</f>
        <v>27</v>
      </c>
      <c r="P76" s="17">
        <f>1/L76+1/M76+1/N76</f>
        <v>0.33333333333333331</v>
      </c>
      <c r="Q76" s="15">
        <f>SUM(L76:N76,F76:H76)</f>
        <v>31</v>
      </c>
      <c r="R76" s="17">
        <f>1/F76+1/G76+1/H76+1/L76+1/M76+1/N76</f>
        <v>2.8333333333333335</v>
      </c>
      <c r="S76" s="16" t="s">
        <v>603</v>
      </c>
      <c r="T76" s="14">
        <v>5</v>
      </c>
      <c r="U76" s="14">
        <v>2</v>
      </c>
      <c r="V76" s="14">
        <v>3</v>
      </c>
      <c r="W76" s="15">
        <f>SUM(T76:V76)</f>
        <v>10</v>
      </c>
      <c r="X76" s="15">
        <f>SUM(T76:V76,L76:N76)</f>
        <v>37</v>
      </c>
      <c r="Y76" s="17">
        <f>1/L76+1/M76+1/N76+1/T76+1/U76+1/V76</f>
        <v>1.3666666666666665</v>
      </c>
      <c r="Z76" s="15">
        <f>SUM(T76:V76,F76:H76)</f>
        <v>14</v>
      </c>
      <c r="AA76" s="17">
        <f>1/F76+1/G76+1/H76+1/T76+1/U76+1/V76</f>
        <v>3.5333333333333337</v>
      </c>
      <c r="AB76" s="16" t="s">
        <v>590</v>
      </c>
      <c r="AC76" s="15">
        <f t="shared" si="26"/>
        <v>2</v>
      </c>
      <c r="AD76" s="15">
        <f t="shared" si="27"/>
        <v>0</v>
      </c>
      <c r="AE76" s="15">
        <f t="shared" si="28"/>
        <v>1</v>
      </c>
      <c r="AF76" s="15">
        <f t="shared" si="29"/>
        <v>1</v>
      </c>
      <c r="AG76" s="15">
        <f t="shared" si="30"/>
        <v>16</v>
      </c>
      <c r="AH76" s="15" t="str">
        <f t="shared" si="31"/>
        <v>Redlands East Valley</v>
      </c>
      <c r="AI76" s="15">
        <f t="shared" si="32"/>
        <v>0</v>
      </c>
    </row>
    <row r="77" spans="1:36">
      <c r="A77" s="14" t="s">
        <v>34</v>
      </c>
      <c r="B77" s="14" t="s">
        <v>10</v>
      </c>
      <c r="C77" s="14" t="s">
        <v>311</v>
      </c>
      <c r="D77" s="14" t="s">
        <v>312</v>
      </c>
      <c r="E77" s="14" t="s">
        <v>313</v>
      </c>
      <c r="F77" s="14">
        <v>1</v>
      </c>
      <c r="G77" s="14">
        <v>2</v>
      </c>
      <c r="H77" s="14">
        <v>1</v>
      </c>
      <c r="I77" s="15">
        <f>SUM(F77:H77)</f>
        <v>4</v>
      </c>
      <c r="J77" s="17">
        <f>1/F77+1/G77+1/H77</f>
        <v>2.5</v>
      </c>
      <c r="L77" s="14">
        <v>9</v>
      </c>
      <c r="M77" s="14">
        <v>9</v>
      </c>
      <c r="N77" s="14">
        <v>9</v>
      </c>
      <c r="O77" s="15">
        <f>SUM(L77:N77)</f>
        <v>27</v>
      </c>
      <c r="P77" s="17">
        <f>1/L77+1/M77+1/N77</f>
        <v>0.33333333333333331</v>
      </c>
      <c r="Q77" s="15">
        <f>SUM(L77:N77,F77:H77)</f>
        <v>31</v>
      </c>
      <c r="R77" s="17">
        <f>1/F77+1/G77+1/H77+1/L77+1/M77+1/N77</f>
        <v>2.8333333333333335</v>
      </c>
      <c r="S77" s="16" t="s">
        <v>603</v>
      </c>
      <c r="T77" s="14">
        <v>3</v>
      </c>
      <c r="U77" s="14">
        <v>5</v>
      </c>
      <c r="V77" s="14">
        <v>4</v>
      </c>
      <c r="W77" s="15">
        <f>SUM(T77:V77)</f>
        <v>12</v>
      </c>
      <c r="X77" s="15">
        <f>SUM(T77:V77,L77:N77)</f>
        <v>39</v>
      </c>
      <c r="Y77" s="17">
        <f>1/L77+1/M77+1/N77+1/T77+1/U77+1/V77</f>
        <v>1.1166666666666667</v>
      </c>
      <c r="Z77" s="15">
        <f>SUM(T77:V77,F77:H77)</f>
        <v>16</v>
      </c>
      <c r="AA77" s="17">
        <f>1/F77+1/G77+1/H77+1/T77+1/U77+1/V77</f>
        <v>3.2833333333333337</v>
      </c>
      <c r="AB77" s="16" t="s">
        <v>592</v>
      </c>
      <c r="AC77" s="15">
        <f t="shared" si="26"/>
        <v>2</v>
      </c>
      <c r="AD77" s="15">
        <f t="shared" si="27"/>
        <v>0</v>
      </c>
      <c r="AE77" s="15">
        <f t="shared" si="28"/>
        <v>1</v>
      </c>
      <c r="AF77" s="15">
        <f t="shared" si="29"/>
        <v>0</v>
      </c>
      <c r="AG77" s="15">
        <f t="shared" si="30"/>
        <v>8</v>
      </c>
      <c r="AH77" s="15" t="str">
        <f t="shared" si="31"/>
        <v>Claremont</v>
      </c>
      <c r="AI77" s="15">
        <f t="shared" si="32"/>
        <v>0</v>
      </c>
    </row>
    <row r="78" spans="1:36">
      <c r="A78" s="14" t="s">
        <v>34</v>
      </c>
      <c r="B78" s="14" t="s">
        <v>10</v>
      </c>
      <c r="C78" s="14" t="s">
        <v>308</v>
      </c>
      <c r="D78" s="14" t="s">
        <v>309</v>
      </c>
      <c r="E78" s="14" t="s">
        <v>310</v>
      </c>
      <c r="F78" s="14">
        <v>2</v>
      </c>
      <c r="G78" s="14">
        <v>2</v>
      </c>
      <c r="H78" s="14">
        <v>1</v>
      </c>
      <c r="I78" s="15">
        <f>SUM(F78:H78)</f>
        <v>5</v>
      </c>
      <c r="J78" s="17">
        <f>1/F78+1/G78+1/H78</f>
        <v>2</v>
      </c>
      <c r="L78" s="14">
        <v>9</v>
      </c>
      <c r="M78" s="14">
        <v>9</v>
      </c>
      <c r="N78" s="14">
        <v>9</v>
      </c>
      <c r="O78" s="15">
        <f>SUM(L78:N78)</f>
        <v>27</v>
      </c>
      <c r="P78" s="17">
        <f>1/L78+1/M78+1/N78</f>
        <v>0.33333333333333331</v>
      </c>
      <c r="Q78" s="15">
        <f>SUM(L78:N78,F78:H78)</f>
        <v>32</v>
      </c>
      <c r="R78" s="17">
        <f>1/F78+1/G78+1/H78+1/L78+1/M78+1/N78</f>
        <v>2.3333333333333335</v>
      </c>
      <c r="S78" s="16" t="s">
        <v>603</v>
      </c>
      <c r="T78" s="14">
        <v>4</v>
      </c>
      <c r="U78" s="14">
        <v>4</v>
      </c>
      <c r="V78" s="14">
        <v>5</v>
      </c>
      <c r="W78" s="15">
        <f>SUM(T78:V78)</f>
        <v>13</v>
      </c>
      <c r="X78" s="15">
        <f>SUM(T78:V78,L78:N78)</f>
        <v>40</v>
      </c>
      <c r="Y78" s="17">
        <f>1/L78+1/M78+1/N78+1/T78+1/U78+1/V78</f>
        <v>1.0333333333333332</v>
      </c>
      <c r="Z78" s="15">
        <f>SUM(T78:V78,F78:H78)</f>
        <v>18</v>
      </c>
      <c r="AA78" s="17">
        <f>1/F78+1/G78+1/H78+1/T78+1/U78+1/V78</f>
        <v>2.7</v>
      </c>
      <c r="AB78" s="16" t="s">
        <v>614</v>
      </c>
      <c r="AC78" s="15">
        <f t="shared" si="26"/>
        <v>1</v>
      </c>
      <c r="AD78" s="15">
        <f t="shared" si="27"/>
        <v>0</v>
      </c>
      <c r="AE78" s="15">
        <f t="shared" si="28"/>
        <v>1</v>
      </c>
      <c r="AF78" s="15">
        <f t="shared" si="29"/>
        <v>0</v>
      </c>
      <c r="AG78" s="15">
        <f t="shared" si="30"/>
        <v>6</v>
      </c>
      <c r="AH78" s="15" t="str">
        <f t="shared" si="31"/>
        <v>Claremont</v>
      </c>
      <c r="AI78" s="15">
        <f t="shared" si="32"/>
        <v>0</v>
      </c>
    </row>
    <row r="79" spans="1:36">
      <c r="A79" s="14" t="s">
        <v>34</v>
      </c>
      <c r="B79" s="14" t="s">
        <v>10</v>
      </c>
      <c r="C79" s="14" t="s">
        <v>267</v>
      </c>
      <c r="D79" s="14" t="s">
        <v>268</v>
      </c>
      <c r="E79" s="14" t="s">
        <v>269</v>
      </c>
      <c r="F79" s="14">
        <v>2</v>
      </c>
      <c r="G79" s="14">
        <v>2</v>
      </c>
      <c r="H79" s="14">
        <v>2</v>
      </c>
      <c r="I79" s="15">
        <f>SUM(F79:H79)</f>
        <v>6</v>
      </c>
      <c r="J79" s="17">
        <f>1/F79+1/G79+1/H79</f>
        <v>1.5</v>
      </c>
      <c r="L79" s="14">
        <v>9</v>
      </c>
      <c r="M79" s="14">
        <v>9</v>
      </c>
      <c r="N79" s="14">
        <v>9</v>
      </c>
      <c r="O79" s="15">
        <f>SUM(L79:N79)</f>
        <v>27</v>
      </c>
      <c r="P79" s="17">
        <f>1/L79+1/M79+1/N79</f>
        <v>0.33333333333333331</v>
      </c>
      <c r="Q79" s="15">
        <f>SUM(L79:N79,F79:H79)</f>
        <v>33</v>
      </c>
      <c r="R79" s="17">
        <f>1/F79+1/G79+1/H79+1/L79+1/M79+1/N79</f>
        <v>1.8333333333333335</v>
      </c>
      <c r="T79" s="14">
        <v>9</v>
      </c>
      <c r="U79" s="14">
        <v>9</v>
      </c>
      <c r="V79" s="14">
        <v>9</v>
      </c>
      <c r="W79" s="15">
        <f>SUM(T79:V79)</f>
        <v>27</v>
      </c>
      <c r="X79" s="15">
        <f>SUM(T79:V79,L79:N79)</f>
        <v>54</v>
      </c>
      <c r="Y79" s="17">
        <f>1/L79+1/M79+1/N79+1/T79+1/U79+1/V79</f>
        <v>0.66666666666666674</v>
      </c>
      <c r="Z79" s="15">
        <f>SUM(T79:V79,F79:H79)</f>
        <v>33</v>
      </c>
      <c r="AA79" s="17">
        <f>1/F79+1/G79+1/H79+1/T79+1/U79+1/V79</f>
        <v>1.8333333333333335</v>
      </c>
      <c r="AC79" s="15">
        <f t="shared" si="26"/>
        <v>0</v>
      </c>
      <c r="AD79" s="15">
        <f t="shared" si="27"/>
        <v>0</v>
      </c>
      <c r="AE79" s="15">
        <f t="shared" si="28"/>
        <v>0</v>
      </c>
      <c r="AF79" s="15">
        <f t="shared" si="29"/>
        <v>0</v>
      </c>
      <c r="AG79" s="15">
        <f t="shared" si="30"/>
        <v>0</v>
      </c>
      <c r="AH79" s="15" t="str">
        <f t="shared" si="31"/>
        <v>Claremont</v>
      </c>
      <c r="AI79" s="15">
        <f t="shared" si="32"/>
        <v>0</v>
      </c>
    </row>
    <row r="80" spans="1:36">
      <c r="A80" s="14" t="s">
        <v>34</v>
      </c>
      <c r="B80" s="14" t="s">
        <v>18</v>
      </c>
      <c r="C80" s="14" t="s">
        <v>527</v>
      </c>
      <c r="D80" s="14" t="s">
        <v>528</v>
      </c>
      <c r="E80" s="14" t="s">
        <v>529</v>
      </c>
      <c r="F80" s="14">
        <v>3</v>
      </c>
      <c r="G80" s="14">
        <v>2</v>
      </c>
      <c r="H80" s="14">
        <v>1</v>
      </c>
      <c r="I80" s="15">
        <f>SUM(F80:H80)</f>
        <v>6</v>
      </c>
      <c r="J80" s="17">
        <f>1/F80+1/G80+1/H80</f>
        <v>1.8333333333333333</v>
      </c>
      <c r="L80" s="14">
        <v>9</v>
      </c>
      <c r="M80" s="14">
        <v>9</v>
      </c>
      <c r="N80" s="14">
        <v>9</v>
      </c>
      <c r="O80" s="15">
        <f>SUM(L80:N80)</f>
        <v>27</v>
      </c>
      <c r="P80" s="17">
        <f>1/L80+1/M80+1/N80</f>
        <v>0.33333333333333331</v>
      </c>
      <c r="Q80" s="15">
        <f>SUM(L80:N80,F80:H80)</f>
        <v>33</v>
      </c>
      <c r="R80" s="17">
        <f>1/F80+1/G80+1/H80+1/L80+1/M80+1/N80</f>
        <v>2.1666666666666665</v>
      </c>
      <c r="T80" s="14">
        <v>9</v>
      </c>
      <c r="U80" s="14">
        <v>9</v>
      </c>
      <c r="V80" s="14">
        <v>9</v>
      </c>
      <c r="W80" s="15">
        <f>SUM(T80:V80)</f>
        <v>27</v>
      </c>
      <c r="X80" s="15">
        <f>SUM(T80:V80,L80:N80)</f>
        <v>54</v>
      </c>
      <c r="Y80" s="17">
        <f>1/L80+1/M80+1/N80+1/T80+1/U80+1/V80</f>
        <v>0.66666666666666674</v>
      </c>
      <c r="Z80" s="15">
        <f>SUM(T80:V80,F80:H80)</f>
        <v>33</v>
      </c>
      <c r="AA80" s="17">
        <f>1/F80+1/G80+1/H80+1/T80+1/U80+1/V80</f>
        <v>2.1666666666666665</v>
      </c>
      <c r="AC80" s="15">
        <f t="shared" si="26"/>
        <v>1</v>
      </c>
      <c r="AD80" s="15">
        <f t="shared" si="27"/>
        <v>0</v>
      </c>
      <c r="AE80" s="15">
        <f t="shared" si="28"/>
        <v>0</v>
      </c>
      <c r="AF80" s="15">
        <f t="shared" si="29"/>
        <v>0</v>
      </c>
      <c r="AG80" s="15">
        <f t="shared" si="30"/>
        <v>2</v>
      </c>
      <c r="AH80" s="15" t="str">
        <f t="shared" si="31"/>
        <v>Yucaipa</v>
      </c>
      <c r="AI80" s="15">
        <f t="shared" si="32"/>
        <v>0</v>
      </c>
    </row>
    <row r="81" spans="1:35">
      <c r="A81" s="14" t="s">
        <v>34</v>
      </c>
      <c r="B81" s="14" t="s">
        <v>26</v>
      </c>
      <c r="C81" s="14" t="s">
        <v>232</v>
      </c>
      <c r="D81" s="14" t="s">
        <v>233</v>
      </c>
      <c r="E81" s="14" t="s">
        <v>234</v>
      </c>
      <c r="F81" s="14">
        <v>1</v>
      </c>
      <c r="G81" s="14">
        <v>1</v>
      </c>
      <c r="H81" s="14">
        <v>4</v>
      </c>
      <c r="I81" s="15">
        <f>SUM(F81:H81)</f>
        <v>6</v>
      </c>
      <c r="J81" s="17">
        <f>1/F81+1/G81+1/H81</f>
        <v>2.25</v>
      </c>
      <c r="L81" s="14">
        <v>9</v>
      </c>
      <c r="M81" s="14">
        <v>9</v>
      </c>
      <c r="N81" s="14">
        <v>9</v>
      </c>
      <c r="O81" s="15">
        <f>SUM(L81:N81)</f>
        <v>27</v>
      </c>
      <c r="P81" s="17">
        <f>1/L81+1/M81+1/N81</f>
        <v>0.33333333333333331</v>
      </c>
      <c r="Q81" s="15">
        <f>SUM(L81:N81,F81:H81)</f>
        <v>33</v>
      </c>
      <c r="R81" s="17">
        <f>1/F81+1/G81+1/H81+1/L81+1/M81+1/N81</f>
        <v>2.5833333333333335</v>
      </c>
      <c r="T81" s="14">
        <v>9</v>
      </c>
      <c r="U81" s="14">
        <v>9</v>
      </c>
      <c r="V81" s="14">
        <v>9</v>
      </c>
      <c r="W81" s="15">
        <f>SUM(T81:V81)</f>
        <v>27</v>
      </c>
      <c r="X81" s="15">
        <f>SUM(T81:V81,L81:N81)</f>
        <v>54</v>
      </c>
      <c r="Y81" s="17">
        <f>1/L81+1/M81+1/N81+1/T81+1/U81+1/V81</f>
        <v>0.66666666666666674</v>
      </c>
      <c r="Z81" s="15">
        <f>SUM(T81:V81,F81:H81)</f>
        <v>33</v>
      </c>
      <c r="AA81" s="17">
        <f>1/F81+1/G81+1/H81+1/T81+1/U81+1/V81</f>
        <v>2.5833333333333335</v>
      </c>
      <c r="AC81" s="15">
        <f t="shared" si="26"/>
        <v>2</v>
      </c>
      <c r="AD81" s="15">
        <f t="shared" si="27"/>
        <v>0</v>
      </c>
      <c r="AE81" s="15">
        <f t="shared" si="28"/>
        <v>0</v>
      </c>
      <c r="AF81" s="15">
        <f t="shared" si="29"/>
        <v>0</v>
      </c>
      <c r="AG81" s="15">
        <f t="shared" si="30"/>
        <v>4</v>
      </c>
      <c r="AH81" s="15" t="str">
        <f t="shared" si="31"/>
        <v>Citrus Valley</v>
      </c>
      <c r="AI81" s="15">
        <f t="shared" si="32"/>
        <v>0</v>
      </c>
    </row>
    <row r="82" spans="1:35">
      <c r="A82" s="14" t="s">
        <v>34</v>
      </c>
      <c r="B82" s="14" t="s">
        <v>28</v>
      </c>
      <c r="C82" s="14" t="s">
        <v>439</v>
      </c>
      <c r="D82" s="14" t="s">
        <v>440</v>
      </c>
      <c r="E82" s="14" t="s">
        <v>441</v>
      </c>
      <c r="F82" s="14">
        <v>2</v>
      </c>
      <c r="G82" s="14">
        <v>3</v>
      </c>
      <c r="H82" s="14">
        <v>2</v>
      </c>
      <c r="I82" s="15">
        <f>SUM(F82:H82)</f>
        <v>7</v>
      </c>
      <c r="J82" s="17">
        <f>1/F82+1/G82+1/H82</f>
        <v>1.3333333333333333</v>
      </c>
      <c r="L82" s="14">
        <v>9</v>
      </c>
      <c r="M82" s="14">
        <v>9</v>
      </c>
      <c r="N82" s="14">
        <v>9</v>
      </c>
      <c r="O82" s="15">
        <f>SUM(L82:N82)</f>
        <v>27</v>
      </c>
      <c r="P82" s="17">
        <f>1/L82+1/M82+1/N82</f>
        <v>0.33333333333333331</v>
      </c>
      <c r="Q82" s="15">
        <f>SUM(L82:N82,F82:H82)</f>
        <v>34</v>
      </c>
      <c r="R82" s="17">
        <f>1/F82+1/G82+1/H82+1/L82+1/M82+1/N82</f>
        <v>1.6666666666666667</v>
      </c>
      <c r="T82" s="14">
        <v>9</v>
      </c>
      <c r="U82" s="14">
        <v>9</v>
      </c>
      <c r="V82" s="14">
        <v>9</v>
      </c>
      <c r="W82" s="15">
        <f>SUM(T82:V82)</f>
        <v>27</v>
      </c>
      <c r="X82" s="15">
        <f>SUM(T82:V82,L82:N82)</f>
        <v>54</v>
      </c>
      <c r="Y82" s="17">
        <f>1/L82+1/M82+1/N82+1/T82+1/U82+1/V82</f>
        <v>0.66666666666666674</v>
      </c>
      <c r="Z82" s="15">
        <f>SUM(T82:V82,F82:H82)</f>
        <v>34</v>
      </c>
      <c r="AA82" s="17">
        <f>1/F82+1/G82+1/H82+1/T82+1/U82+1/V82</f>
        <v>1.6666666666666667</v>
      </c>
      <c r="AC82" s="15">
        <f t="shared" si="26"/>
        <v>0</v>
      </c>
      <c r="AD82" s="15">
        <f t="shared" si="27"/>
        <v>0</v>
      </c>
      <c r="AE82" s="15">
        <f t="shared" si="28"/>
        <v>0</v>
      </c>
      <c r="AF82" s="15">
        <f t="shared" si="29"/>
        <v>0</v>
      </c>
      <c r="AG82" s="15">
        <f t="shared" si="30"/>
        <v>0</v>
      </c>
      <c r="AH82" s="15" t="str">
        <f t="shared" si="31"/>
        <v>Riverside STEM</v>
      </c>
      <c r="AI82" s="15">
        <f t="shared" si="32"/>
        <v>0</v>
      </c>
    </row>
    <row r="83" spans="1:35">
      <c r="A83" s="14" t="s">
        <v>34</v>
      </c>
      <c r="B83" s="14" t="s">
        <v>10</v>
      </c>
      <c r="C83" s="14" t="s">
        <v>344</v>
      </c>
      <c r="D83" s="14" t="s">
        <v>345</v>
      </c>
      <c r="E83" s="14" t="s">
        <v>346</v>
      </c>
      <c r="F83" s="14">
        <v>1</v>
      </c>
      <c r="G83" s="14">
        <v>3</v>
      </c>
      <c r="H83" s="14">
        <v>3</v>
      </c>
      <c r="I83" s="15">
        <f>SUM(F83:H83)</f>
        <v>7</v>
      </c>
      <c r="J83" s="17">
        <f>1/F83+1/G83+1/H83</f>
        <v>1.6666666666666665</v>
      </c>
      <c r="L83" s="14">
        <v>9</v>
      </c>
      <c r="M83" s="14">
        <v>9</v>
      </c>
      <c r="N83" s="14">
        <v>9</v>
      </c>
      <c r="O83" s="15">
        <f>SUM(L83:N83)</f>
        <v>27</v>
      </c>
      <c r="P83" s="17">
        <f>1/L83+1/M83+1/N83</f>
        <v>0.33333333333333331</v>
      </c>
      <c r="Q83" s="15">
        <f>SUM(L83:N83,F83:H83)</f>
        <v>34</v>
      </c>
      <c r="R83" s="17">
        <f>1/F83+1/G83+1/H83+1/L83+1/M83+1/N83</f>
        <v>2</v>
      </c>
      <c r="T83" s="14">
        <v>9</v>
      </c>
      <c r="U83" s="14">
        <v>9</v>
      </c>
      <c r="V83" s="14">
        <v>9</v>
      </c>
      <c r="W83" s="15">
        <f>SUM(T83:V83)</f>
        <v>27</v>
      </c>
      <c r="X83" s="15">
        <f>SUM(T83:V83,L83:N83)</f>
        <v>54</v>
      </c>
      <c r="Y83" s="17">
        <f>1/L83+1/M83+1/N83+1/T83+1/U83+1/V83</f>
        <v>0.66666666666666674</v>
      </c>
      <c r="Z83" s="15">
        <f>SUM(T83:V83,F83:H83)</f>
        <v>34</v>
      </c>
      <c r="AA83" s="17">
        <f>1/F83+1/G83+1/H83+1/T83+1/U83+1/V83</f>
        <v>2</v>
      </c>
      <c r="AC83" s="15">
        <f t="shared" si="26"/>
        <v>1</v>
      </c>
      <c r="AD83" s="15">
        <f t="shared" si="27"/>
        <v>0</v>
      </c>
      <c r="AE83" s="15">
        <f t="shared" si="28"/>
        <v>0</v>
      </c>
      <c r="AF83" s="15">
        <f t="shared" si="29"/>
        <v>0</v>
      </c>
      <c r="AG83" s="15">
        <f t="shared" si="30"/>
        <v>2</v>
      </c>
      <c r="AH83" s="15" t="str">
        <f t="shared" si="31"/>
        <v>Claremont</v>
      </c>
      <c r="AI83" s="15">
        <f t="shared" si="32"/>
        <v>0</v>
      </c>
    </row>
    <row r="84" spans="1:35">
      <c r="A84" s="14" t="s">
        <v>34</v>
      </c>
      <c r="B84" s="14" t="s">
        <v>10</v>
      </c>
      <c r="C84" s="14" t="s">
        <v>320</v>
      </c>
      <c r="D84" s="14" t="s">
        <v>321</v>
      </c>
      <c r="E84" s="14" t="s">
        <v>322</v>
      </c>
      <c r="F84" s="14">
        <v>4</v>
      </c>
      <c r="G84" s="14">
        <v>2</v>
      </c>
      <c r="H84" s="14">
        <v>2</v>
      </c>
      <c r="I84" s="15">
        <f>SUM(F84:H84)</f>
        <v>8</v>
      </c>
      <c r="J84" s="17">
        <f>1/F84+1/G84+1/H84</f>
        <v>1.25</v>
      </c>
      <c r="L84" s="14">
        <v>9</v>
      </c>
      <c r="M84" s="14">
        <v>9</v>
      </c>
      <c r="N84" s="14">
        <v>9</v>
      </c>
      <c r="O84" s="15">
        <f>SUM(L84:N84)</f>
        <v>27</v>
      </c>
      <c r="P84" s="17">
        <f>1/L84+1/M84+1/N84</f>
        <v>0.33333333333333331</v>
      </c>
      <c r="Q84" s="15">
        <f>SUM(L84:N84,F84:H84)</f>
        <v>35</v>
      </c>
      <c r="R84" s="17">
        <f>1/F84+1/G84+1/H84+1/L84+1/M84+1/N84</f>
        <v>1.5833333333333335</v>
      </c>
      <c r="T84" s="14">
        <v>9</v>
      </c>
      <c r="U84" s="14">
        <v>9</v>
      </c>
      <c r="V84" s="14">
        <v>9</v>
      </c>
      <c r="W84" s="15">
        <f>SUM(T84:V84)</f>
        <v>27</v>
      </c>
      <c r="X84" s="15">
        <f>SUM(T84:V84,L84:N84)</f>
        <v>54</v>
      </c>
      <c r="Y84" s="17">
        <f>1/L84+1/M84+1/N84+1/T84+1/U84+1/V84</f>
        <v>0.66666666666666674</v>
      </c>
      <c r="Z84" s="15">
        <f>SUM(T84:V84,F84:H84)</f>
        <v>35</v>
      </c>
      <c r="AA84" s="17">
        <f>1/F84+1/G84+1/H84+1/T84+1/U84+1/V84</f>
        <v>1.5833333333333335</v>
      </c>
      <c r="AC84" s="15">
        <f t="shared" si="26"/>
        <v>0</v>
      </c>
      <c r="AD84" s="15">
        <f t="shared" si="27"/>
        <v>0</v>
      </c>
      <c r="AE84" s="15">
        <f t="shared" si="28"/>
        <v>0</v>
      </c>
      <c r="AF84" s="15">
        <f t="shared" si="29"/>
        <v>0</v>
      </c>
      <c r="AG84" s="15">
        <f t="shared" si="30"/>
        <v>0</v>
      </c>
      <c r="AH84" s="15" t="str">
        <f t="shared" si="31"/>
        <v>Claremont</v>
      </c>
      <c r="AI84" s="15">
        <f t="shared" si="32"/>
        <v>0</v>
      </c>
    </row>
    <row r="85" spans="1:35">
      <c r="A85" s="14" t="s">
        <v>34</v>
      </c>
      <c r="B85" s="14" t="s">
        <v>26</v>
      </c>
      <c r="C85" s="14" t="s">
        <v>257</v>
      </c>
      <c r="D85" s="14" t="s">
        <v>258</v>
      </c>
      <c r="E85" s="14" t="s">
        <v>259</v>
      </c>
      <c r="F85" s="14">
        <v>4</v>
      </c>
      <c r="G85" s="14">
        <v>1</v>
      </c>
      <c r="H85" s="14">
        <v>3</v>
      </c>
      <c r="I85" s="15">
        <f>SUM(F85:H85)</f>
        <v>8</v>
      </c>
      <c r="J85" s="17">
        <f>1/F85+1/G85+1/H85</f>
        <v>1.5833333333333333</v>
      </c>
      <c r="L85" s="14">
        <v>9</v>
      </c>
      <c r="M85" s="14">
        <v>9</v>
      </c>
      <c r="N85" s="14">
        <v>9</v>
      </c>
      <c r="O85" s="15">
        <f>SUM(L85:N85)</f>
        <v>27</v>
      </c>
      <c r="P85" s="17">
        <f>1/L85+1/M85+1/N85</f>
        <v>0.33333333333333331</v>
      </c>
      <c r="Q85" s="15">
        <f>SUM(L85:N85,F85:H85)</f>
        <v>35</v>
      </c>
      <c r="R85" s="17">
        <f>1/F85+1/G85+1/H85+1/L85+1/M85+1/N85</f>
        <v>1.9166666666666667</v>
      </c>
      <c r="T85" s="14">
        <v>9</v>
      </c>
      <c r="U85" s="14">
        <v>9</v>
      </c>
      <c r="V85" s="14">
        <v>9</v>
      </c>
      <c r="W85" s="15">
        <f>SUM(T85:V85)</f>
        <v>27</v>
      </c>
      <c r="X85" s="15">
        <f>SUM(T85:V85,L85:N85)</f>
        <v>54</v>
      </c>
      <c r="Y85" s="17">
        <f>1/L85+1/M85+1/N85+1/T85+1/U85+1/V85</f>
        <v>0.66666666666666674</v>
      </c>
      <c r="Z85" s="15">
        <f>SUM(T85:V85,F85:H85)</f>
        <v>35</v>
      </c>
      <c r="AA85" s="17">
        <f>1/F85+1/G85+1/H85+1/T85+1/U85+1/V85</f>
        <v>1.9166666666666667</v>
      </c>
      <c r="AC85" s="15">
        <f t="shared" si="26"/>
        <v>1</v>
      </c>
      <c r="AD85" s="15">
        <f t="shared" si="27"/>
        <v>0</v>
      </c>
      <c r="AE85" s="15">
        <f t="shared" si="28"/>
        <v>0</v>
      </c>
      <c r="AF85" s="15">
        <f t="shared" si="29"/>
        <v>0</v>
      </c>
      <c r="AG85" s="15">
        <f t="shared" si="30"/>
        <v>2</v>
      </c>
      <c r="AH85" s="15" t="str">
        <f t="shared" si="31"/>
        <v>Citrus Valley</v>
      </c>
      <c r="AI85" s="15">
        <f t="shared" si="32"/>
        <v>0</v>
      </c>
    </row>
    <row r="86" spans="1:35">
      <c r="A86" s="14" t="s">
        <v>34</v>
      </c>
      <c r="B86" s="14" t="s">
        <v>91</v>
      </c>
      <c r="C86" s="14" t="s">
        <v>407</v>
      </c>
      <c r="D86" s="14" t="s">
        <v>408</v>
      </c>
      <c r="E86" s="14" t="s">
        <v>409</v>
      </c>
      <c r="F86" s="14">
        <v>2</v>
      </c>
      <c r="G86" s="14">
        <v>4</v>
      </c>
      <c r="H86" s="14">
        <v>3</v>
      </c>
      <c r="I86" s="15">
        <f>SUM(F86:H86)</f>
        <v>9</v>
      </c>
      <c r="J86" s="17">
        <f>1/F86+1/G86+1/H86</f>
        <v>1.0833333333333333</v>
      </c>
      <c r="L86" s="14">
        <v>9</v>
      </c>
      <c r="M86" s="14">
        <v>9</v>
      </c>
      <c r="N86" s="14">
        <v>9</v>
      </c>
      <c r="O86" s="15">
        <f>SUM(L86:N86)</f>
        <v>27</v>
      </c>
      <c r="P86" s="17">
        <f>1/L86+1/M86+1/N86</f>
        <v>0.33333333333333331</v>
      </c>
      <c r="Q86" s="15">
        <f>SUM(L86:N86,F86:H86)</f>
        <v>36</v>
      </c>
      <c r="R86" s="17">
        <f>1/F86+1/G86+1/H86+1/L86+1/M86+1/N86</f>
        <v>1.4166666666666667</v>
      </c>
      <c r="T86" s="14">
        <v>9</v>
      </c>
      <c r="U86" s="14">
        <v>9</v>
      </c>
      <c r="V86" s="14">
        <v>9</v>
      </c>
      <c r="W86" s="15">
        <f>SUM(T86:V86)</f>
        <v>27</v>
      </c>
      <c r="X86" s="15">
        <f>SUM(T86:V86,L86:N86)</f>
        <v>54</v>
      </c>
      <c r="Y86" s="17">
        <f>1/L86+1/M86+1/N86+1/T86+1/U86+1/V86</f>
        <v>0.66666666666666674</v>
      </c>
      <c r="Z86" s="15">
        <f>SUM(T86:V86,F86:H86)</f>
        <v>36</v>
      </c>
      <c r="AA86" s="17">
        <f>1/F86+1/G86+1/H86+1/T86+1/U86+1/V86</f>
        <v>1.4166666666666667</v>
      </c>
      <c r="AC86" s="15">
        <f t="shared" si="26"/>
        <v>0</v>
      </c>
      <c r="AD86" s="15">
        <f t="shared" si="27"/>
        <v>0</v>
      </c>
      <c r="AE86" s="15">
        <f t="shared" si="28"/>
        <v>0</v>
      </c>
      <c r="AF86" s="15">
        <f t="shared" si="29"/>
        <v>0</v>
      </c>
      <c r="AG86" s="15">
        <f t="shared" si="30"/>
        <v>0</v>
      </c>
      <c r="AH86" s="15" t="str">
        <f t="shared" si="31"/>
        <v>Redlands East Valley</v>
      </c>
      <c r="AI86" s="15">
        <f t="shared" si="32"/>
        <v>0</v>
      </c>
    </row>
    <row r="87" spans="1:35">
      <c r="A87" s="14" t="s">
        <v>34</v>
      </c>
      <c r="B87" s="14" t="s">
        <v>26</v>
      </c>
      <c r="C87" s="14" t="s">
        <v>599</v>
      </c>
      <c r="D87" s="14" t="s">
        <v>598</v>
      </c>
      <c r="E87" s="14" t="s">
        <v>597</v>
      </c>
      <c r="F87" s="14">
        <v>3</v>
      </c>
      <c r="G87" s="14">
        <v>4</v>
      </c>
      <c r="H87" s="14">
        <v>3</v>
      </c>
      <c r="I87" s="15">
        <f>SUM(F87:H87)</f>
        <v>10</v>
      </c>
      <c r="J87" s="17">
        <f>1/F87+1/G87+1/H87</f>
        <v>0.91666666666666652</v>
      </c>
      <c r="L87" s="14">
        <v>9</v>
      </c>
      <c r="M87" s="14">
        <v>9</v>
      </c>
      <c r="N87" s="14">
        <v>9</v>
      </c>
      <c r="O87" s="15">
        <f>SUM(L87:N87)</f>
        <v>27</v>
      </c>
      <c r="P87" s="17">
        <f>1/L87+1/M87+1/N87</f>
        <v>0.33333333333333331</v>
      </c>
      <c r="Q87" s="15">
        <f>SUM(L87:N87,F87:H87)</f>
        <v>37</v>
      </c>
      <c r="R87" s="17">
        <f>1/F87+1/G87+1/H87+1/L87+1/M87+1/N87</f>
        <v>1.25</v>
      </c>
      <c r="T87" s="14">
        <v>9</v>
      </c>
      <c r="U87" s="14">
        <v>9</v>
      </c>
      <c r="V87" s="14">
        <v>9</v>
      </c>
      <c r="W87" s="15">
        <f>SUM(T87:V87)</f>
        <v>27</v>
      </c>
      <c r="X87" s="15">
        <f>SUM(T87:V87,L87:N87)</f>
        <v>54</v>
      </c>
      <c r="Y87" s="17">
        <f>1/L87+1/M87+1/N87+1/T87+1/U87+1/V87</f>
        <v>0.66666666666666674</v>
      </c>
      <c r="Z87" s="15">
        <f>SUM(T87:V87,F87:H87)</f>
        <v>37</v>
      </c>
      <c r="AA87" s="17">
        <f>1/F87+1/G87+1/H87+1/T87+1/U87+1/V87</f>
        <v>1.25</v>
      </c>
      <c r="AC87" s="15">
        <f t="shared" si="26"/>
        <v>0</v>
      </c>
      <c r="AD87" s="15">
        <f t="shared" si="27"/>
        <v>0</v>
      </c>
      <c r="AE87" s="15">
        <f t="shared" si="28"/>
        <v>0</v>
      </c>
      <c r="AF87" s="15">
        <f t="shared" si="29"/>
        <v>0</v>
      </c>
      <c r="AG87" s="15">
        <f t="shared" si="30"/>
        <v>0</v>
      </c>
      <c r="AH87" s="15" t="str">
        <f t="shared" si="31"/>
        <v>Citrus Valley</v>
      </c>
      <c r="AI87" s="15">
        <f t="shared" si="32"/>
        <v>0</v>
      </c>
    </row>
    <row r="88" spans="1:35">
      <c r="A88" s="14" t="s">
        <v>34</v>
      </c>
      <c r="B88" s="14" t="s">
        <v>28</v>
      </c>
      <c r="C88" s="14" t="s">
        <v>454</v>
      </c>
      <c r="D88" s="14" t="s">
        <v>455</v>
      </c>
      <c r="E88" s="14" t="s">
        <v>456</v>
      </c>
      <c r="F88" s="14">
        <v>3</v>
      </c>
      <c r="G88" s="14">
        <v>3</v>
      </c>
      <c r="H88" s="14">
        <v>4</v>
      </c>
      <c r="I88" s="15">
        <f>SUM(F88:H88)</f>
        <v>10</v>
      </c>
      <c r="J88" s="17">
        <f>1/F88+1/G88+1/H88</f>
        <v>0.91666666666666663</v>
      </c>
      <c r="L88" s="14">
        <v>9</v>
      </c>
      <c r="M88" s="14">
        <v>9</v>
      </c>
      <c r="N88" s="14">
        <v>9</v>
      </c>
      <c r="O88" s="15">
        <f>SUM(L88:N88)</f>
        <v>27</v>
      </c>
      <c r="P88" s="17">
        <f>1/L88+1/M88+1/N88</f>
        <v>0.33333333333333331</v>
      </c>
      <c r="Q88" s="15">
        <f>SUM(L88:N88,F88:H88)</f>
        <v>37</v>
      </c>
      <c r="R88" s="17">
        <f>1/F88+1/G88+1/H88+1/L88+1/M88+1/N88</f>
        <v>1.25</v>
      </c>
      <c r="T88" s="14">
        <v>9</v>
      </c>
      <c r="U88" s="14">
        <v>9</v>
      </c>
      <c r="V88" s="14">
        <v>9</v>
      </c>
      <c r="W88" s="15">
        <f>SUM(T88:V88)</f>
        <v>27</v>
      </c>
      <c r="X88" s="15">
        <f>SUM(T88:V88,L88:N88)</f>
        <v>54</v>
      </c>
      <c r="Y88" s="17">
        <f>1/L88+1/M88+1/N88+1/T88+1/U88+1/V88</f>
        <v>0.66666666666666674</v>
      </c>
      <c r="Z88" s="15">
        <f>SUM(T88:V88,F88:H88)</f>
        <v>37</v>
      </c>
      <c r="AA88" s="17">
        <f>1/F88+1/G88+1/H88+1/T88+1/U88+1/V88</f>
        <v>1.25</v>
      </c>
      <c r="AC88" s="15">
        <f t="shared" si="26"/>
        <v>0</v>
      </c>
      <c r="AD88" s="15">
        <f t="shared" si="27"/>
        <v>0</v>
      </c>
      <c r="AE88" s="15">
        <f t="shared" si="28"/>
        <v>0</v>
      </c>
      <c r="AF88" s="15">
        <f t="shared" si="29"/>
        <v>0</v>
      </c>
      <c r="AG88" s="15">
        <f t="shared" si="30"/>
        <v>0</v>
      </c>
      <c r="AH88" s="15" t="str">
        <f t="shared" si="31"/>
        <v>Riverside STEM</v>
      </c>
      <c r="AI88" s="15">
        <f t="shared" si="32"/>
        <v>0</v>
      </c>
    </row>
    <row r="89" spans="1:35">
      <c r="A89" s="14" t="s">
        <v>34</v>
      </c>
      <c r="B89" s="14" t="s">
        <v>5</v>
      </c>
      <c r="C89" s="14" t="s">
        <v>371</v>
      </c>
      <c r="D89" s="14" t="s">
        <v>372</v>
      </c>
      <c r="E89" s="14" t="s">
        <v>228</v>
      </c>
      <c r="F89" s="14">
        <v>3</v>
      </c>
      <c r="G89" s="14">
        <v>3</v>
      </c>
      <c r="H89" s="14">
        <v>4</v>
      </c>
      <c r="I89" s="15">
        <f>SUM(F89:H89)</f>
        <v>10</v>
      </c>
      <c r="J89" s="17">
        <f>1/F89+1/G89+1/H89</f>
        <v>0.91666666666666663</v>
      </c>
      <c r="L89" s="14">
        <v>9</v>
      </c>
      <c r="M89" s="14">
        <v>9</v>
      </c>
      <c r="N89" s="14">
        <v>9</v>
      </c>
      <c r="O89" s="15">
        <f>SUM(L89:N89)</f>
        <v>27</v>
      </c>
      <c r="P89" s="17">
        <f>1/L89+1/M89+1/N89</f>
        <v>0.33333333333333331</v>
      </c>
      <c r="Q89" s="15">
        <f>SUM(L89:N89,F89:H89)</f>
        <v>37</v>
      </c>
      <c r="R89" s="17">
        <f>1/F89+1/G89+1/H89+1/L89+1/M89+1/N89</f>
        <v>1.25</v>
      </c>
      <c r="T89" s="14">
        <v>9</v>
      </c>
      <c r="U89" s="14">
        <v>9</v>
      </c>
      <c r="V89" s="14">
        <v>9</v>
      </c>
      <c r="W89" s="15">
        <f>SUM(T89:V89)</f>
        <v>27</v>
      </c>
      <c r="X89" s="15">
        <f>SUM(T89:V89,L89:N89)</f>
        <v>54</v>
      </c>
      <c r="Y89" s="17">
        <f>1/L89+1/M89+1/N89+1/T89+1/U89+1/V89</f>
        <v>0.66666666666666674</v>
      </c>
      <c r="Z89" s="15">
        <f>SUM(T89:V89,F89:H89)</f>
        <v>37</v>
      </c>
      <c r="AA89" s="17">
        <f>1/F89+1/G89+1/H89+1/T89+1/U89+1/V89</f>
        <v>1.25</v>
      </c>
      <c r="AC89" s="15">
        <f t="shared" si="26"/>
        <v>0</v>
      </c>
      <c r="AD89" s="15">
        <f t="shared" si="27"/>
        <v>0</v>
      </c>
      <c r="AE89" s="15">
        <f t="shared" si="28"/>
        <v>0</v>
      </c>
      <c r="AF89" s="15">
        <f t="shared" si="29"/>
        <v>0</v>
      </c>
      <c r="AG89" s="15">
        <f t="shared" si="30"/>
        <v>0</v>
      </c>
      <c r="AH89" s="15" t="str">
        <f t="shared" si="31"/>
        <v>El Camino Real</v>
      </c>
      <c r="AI89" s="15">
        <f t="shared" si="32"/>
        <v>0</v>
      </c>
    </row>
    <row r="90" spans="1:35">
      <c r="A90" s="14" t="s">
        <v>34</v>
      </c>
      <c r="B90" s="14" t="s">
        <v>26</v>
      </c>
      <c r="C90" s="14" t="s">
        <v>226</v>
      </c>
      <c r="D90" s="14" t="s">
        <v>227</v>
      </c>
      <c r="E90" s="14" t="s">
        <v>228</v>
      </c>
      <c r="F90" s="14">
        <v>4</v>
      </c>
      <c r="G90" s="14">
        <v>4</v>
      </c>
      <c r="H90" s="14">
        <v>2</v>
      </c>
      <c r="I90" s="15">
        <f>SUM(F90:H90)</f>
        <v>10</v>
      </c>
      <c r="J90" s="17">
        <f>1/F90+1/G90+1/H90</f>
        <v>1</v>
      </c>
      <c r="L90" s="14">
        <v>9</v>
      </c>
      <c r="M90" s="14">
        <v>9</v>
      </c>
      <c r="N90" s="14">
        <v>9</v>
      </c>
      <c r="O90" s="15">
        <f>SUM(L90:N90)</f>
        <v>27</v>
      </c>
      <c r="P90" s="17">
        <f>1/L90+1/M90+1/N90</f>
        <v>0.33333333333333331</v>
      </c>
      <c r="Q90" s="15">
        <f>SUM(L90:N90,F90:H90)</f>
        <v>37</v>
      </c>
      <c r="R90" s="17">
        <f>1/F90+1/G90+1/H90+1/L90+1/M90+1/N90</f>
        <v>1.3333333333333335</v>
      </c>
      <c r="T90" s="14">
        <v>9</v>
      </c>
      <c r="U90" s="14">
        <v>9</v>
      </c>
      <c r="V90" s="14">
        <v>9</v>
      </c>
      <c r="W90" s="15">
        <f>SUM(T90:V90)</f>
        <v>27</v>
      </c>
      <c r="X90" s="15">
        <f>SUM(T90:V90,L90:N90)</f>
        <v>54</v>
      </c>
      <c r="Y90" s="17">
        <f>1/L90+1/M90+1/N90+1/T90+1/U90+1/V90</f>
        <v>0.66666666666666674</v>
      </c>
      <c r="Z90" s="15">
        <f>SUM(T90:V90,F90:H90)</f>
        <v>37</v>
      </c>
      <c r="AA90" s="17">
        <f>1/F90+1/G90+1/H90+1/T90+1/U90+1/V90</f>
        <v>1.3333333333333335</v>
      </c>
      <c r="AC90" s="15">
        <f t="shared" si="26"/>
        <v>0</v>
      </c>
      <c r="AD90" s="15">
        <f t="shared" si="27"/>
        <v>0</v>
      </c>
      <c r="AE90" s="15">
        <f t="shared" si="28"/>
        <v>0</v>
      </c>
      <c r="AF90" s="15">
        <f t="shared" si="29"/>
        <v>0</v>
      </c>
      <c r="AG90" s="15">
        <f t="shared" si="30"/>
        <v>0</v>
      </c>
      <c r="AH90" s="15" t="str">
        <f t="shared" si="31"/>
        <v>Citrus Valley</v>
      </c>
      <c r="AI90" s="15">
        <f t="shared" si="32"/>
        <v>0</v>
      </c>
    </row>
    <row r="91" spans="1:35">
      <c r="A91" s="14" t="s">
        <v>34</v>
      </c>
      <c r="B91" s="14" t="s">
        <v>26</v>
      </c>
      <c r="C91" s="14" t="s">
        <v>254</v>
      </c>
      <c r="D91" s="14" t="s">
        <v>255</v>
      </c>
      <c r="E91" s="14" t="s">
        <v>256</v>
      </c>
      <c r="F91" s="14">
        <v>5</v>
      </c>
      <c r="G91" s="14">
        <v>3</v>
      </c>
      <c r="H91" s="14">
        <v>3</v>
      </c>
      <c r="I91" s="15">
        <f>SUM(F91:H91)</f>
        <v>11</v>
      </c>
      <c r="J91" s="17">
        <f>1/F91+1/G91+1/H91</f>
        <v>0.8666666666666667</v>
      </c>
      <c r="L91" s="14">
        <v>9</v>
      </c>
      <c r="M91" s="14">
        <v>9</v>
      </c>
      <c r="N91" s="14">
        <v>9</v>
      </c>
      <c r="O91" s="15">
        <f>SUM(L91:N91)</f>
        <v>27</v>
      </c>
      <c r="P91" s="17">
        <f>1/L91+1/M91+1/N91</f>
        <v>0.33333333333333331</v>
      </c>
      <c r="Q91" s="15">
        <f>SUM(L91:N91,F91:H91)</f>
        <v>38</v>
      </c>
      <c r="R91" s="17">
        <f>1/F91+1/G91+1/H91+1/L91+1/M91+1/N91</f>
        <v>1.2000000000000002</v>
      </c>
      <c r="T91" s="14">
        <v>9</v>
      </c>
      <c r="U91" s="14">
        <v>9</v>
      </c>
      <c r="V91" s="14">
        <v>9</v>
      </c>
      <c r="W91" s="15">
        <f>SUM(T91:V91)</f>
        <v>27</v>
      </c>
      <c r="X91" s="15">
        <f>SUM(T91:V91,L91:N91)</f>
        <v>54</v>
      </c>
      <c r="Y91" s="17">
        <f>1/L91+1/M91+1/N91+1/T91+1/U91+1/V91</f>
        <v>0.66666666666666674</v>
      </c>
      <c r="Z91" s="15">
        <f>SUM(T91:V91,F91:H91)</f>
        <v>38</v>
      </c>
      <c r="AA91" s="17">
        <f>1/F91+1/G91+1/H91+1/T91+1/U91+1/V91</f>
        <v>1.2000000000000002</v>
      </c>
      <c r="AC91" s="15">
        <f t="shared" si="26"/>
        <v>0</v>
      </c>
      <c r="AD91" s="15">
        <f t="shared" si="27"/>
        <v>0</v>
      </c>
      <c r="AE91" s="15">
        <f t="shared" si="28"/>
        <v>0</v>
      </c>
      <c r="AF91" s="15">
        <f t="shared" si="29"/>
        <v>0</v>
      </c>
      <c r="AG91" s="15">
        <f t="shared" si="30"/>
        <v>0</v>
      </c>
      <c r="AH91" s="15" t="str">
        <f t="shared" si="31"/>
        <v>Citrus Valley</v>
      </c>
      <c r="AI91" s="15">
        <f t="shared" si="32"/>
        <v>0</v>
      </c>
    </row>
    <row r="92" spans="1:35">
      <c r="A92" s="14" t="s">
        <v>34</v>
      </c>
      <c r="B92" s="14" t="s">
        <v>91</v>
      </c>
      <c r="C92" s="14" t="s">
        <v>389</v>
      </c>
      <c r="D92" s="14" t="s">
        <v>390</v>
      </c>
      <c r="E92" s="14" t="s">
        <v>391</v>
      </c>
      <c r="F92" s="14">
        <v>3</v>
      </c>
      <c r="G92" s="14">
        <v>5</v>
      </c>
      <c r="H92" s="14">
        <v>4</v>
      </c>
      <c r="I92" s="15">
        <f>SUM(F92:H92)</f>
        <v>12</v>
      </c>
      <c r="J92" s="17">
        <f>1/F92+1/G92+1/H92</f>
        <v>0.78333333333333333</v>
      </c>
      <c r="L92" s="14">
        <v>9</v>
      </c>
      <c r="M92" s="14">
        <v>9</v>
      </c>
      <c r="N92" s="14">
        <v>9</v>
      </c>
      <c r="O92" s="15">
        <f>SUM(L92:N92)</f>
        <v>27</v>
      </c>
      <c r="P92" s="17">
        <f>1/L92+1/M92+1/N92</f>
        <v>0.33333333333333331</v>
      </c>
      <c r="Q92" s="15">
        <f>SUM(L92:N92,F92:H92)</f>
        <v>39</v>
      </c>
      <c r="R92" s="17">
        <f>1/F92+1/G92+1/H92+1/L92+1/M92+1/N92</f>
        <v>1.1166666666666667</v>
      </c>
      <c r="T92" s="14">
        <v>9</v>
      </c>
      <c r="U92" s="14">
        <v>9</v>
      </c>
      <c r="V92" s="14">
        <v>9</v>
      </c>
      <c r="W92" s="15">
        <f>SUM(T92:V92)</f>
        <v>27</v>
      </c>
      <c r="X92" s="15">
        <f>SUM(T92:V92,L92:N92)</f>
        <v>54</v>
      </c>
      <c r="Y92" s="17">
        <f>1/L92+1/M92+1/N92+1/T92+1/U92+1/V92</f>
        <v>0.66666666666666674</v>
      </c>
      <c r="Z92" s="15">
        <f>SUM(T92:V92,F92:H92)</f>
        <v>39</v>
      </c>
      <c r="AA92" s="17">
        <f>1/F92+1/G92+1/H92+1/T92+1/U92+1/V92</f>
        <v>1.1166666666666667</v>
      </c>
      <c r="AC92" s="15">
        <f t="shared" si="26"/>
        <v>0</v>
      </c>
      <c r="AD92" s="15">
        <f t="shared" si="27"/>
        <v>0</v>
      </c>
      <c r="AE92" s="15">
        <f t="shared" si="28"/>
        <v>0</v>
      </c>
      <c r="AF92" s="15">
        <f>COUNTIF(AB92,"*1*")+2*COUNTIF(AB92,"*2*")+3*COUNTIF(AB92,"*3*")</f>
        <v>0</v>
      </c>
      <c r="AG92" s="15">
        <f t="shared" si="30"/>
        <v>0</v>
      </c>
      <c r="AH92" s="15" t="str">
        <f t="shared" si="31"/>
        <v>Redlands East Valley</v>
      </c>
      <c r="AI92" s="15">
        <f t="shared" si="32"/>
        <v>0</v>
      </c>
    </row>
    <row r="93" spans="1:35">
      <c r="A93" s="14" t="s">
        <v>34</v>
      </c>
      <c r="B93" s="14" t="s">
        <v>26</v>
      </c>
      <c r="C93" s="14" t="s">
        <v>245</v>
      </c>
      <c r="D93" s="14" t="s">
        <v>246</v>
      </c>
      <c r="E93" s="14" t="s">
        <v>247</v>
      </c>
      <c r="F93" s="14">
        <v>5</v>
      </c>
      <c r="G93" s="14">
        <v>4</v>
      </c>
      <c r="H93" s="14">
        <v>4</v>
      </c>
      <c r="I93" s="15">
        <f>SUM(F93:H93)</f>
        <v>13</v>
      </c>
      <c r="J93" s="17">
        <f>1/F93+1/G93+1/H93</f>
        <v>0.7</v>
      </c>
      <c r="L93" s="14">
        <v>9</v>
      </c>
      <c r="M93" s="14">
        <v>9</v>
      </c>
      <c r="N93" s="14">
        <v>9</v>
      </c>
      <c r="O93" s="15">
        <f>SUM(L93:N93)</f>
        <v>27</v>
      </c>
      <c r="P93" s="17">
        <f>1/L93+1/M93+1/N93</f>
        <v>0.33333333333333331</v>
      </c>
      <c r="Q93" s="15">
        <f>SUM(L93:N93,F93:H93)</f>
        <v>40</v>
      </c>
      <c r="R93" s="17">
        <f>1/F93+1/G93+1/H93+1/L93+1/M93+1/N93</f>
        <v>1.0333333333333334</v>
      </c>
      <c r="T93" s="14">
        <v>9</v>
      </c>
      <c r="U93" s="14">
        <v>9</v>
      </c>
      <c r="V93" s="14">
        <v>9</v>
      </c>
      <c r="W93" s="15">
        <f>SUM(T93:V93)</f>
        <v>27</v>
      </c>
      <c r="X93" s="15">
        <f>SUM(T93:V93,L93:N93)</f>
        <v>54</v>
      </c>
      <c r="Y93" s="17">
        <f>1/L93+1/M93+1/N93+1/T93+1/U93+1/V93</f>
        <v>0.66666666666666674</v>
      </c>
      <c r="Z93" s="15">
        <f>SUM(T93:V93,F93:H93)</f>
        <v>40</v>
      </c>
      <c r="AA93" s="17">
        <f>1/F93+1/G93+1/H93+1/T93+1/U93+1/V93</f>
        <v>1.0333333333333334</v>
      </c>
      <c r="AC93" s="15">
        <f t="shared" si="26"/>
        <v>0</v>
      </c>
      <c r="AD93" s="15">
        <f t="shared" si="27"/>
        <v>0</v>
      </c>
      <c r="AE93" s="15">
        <f t="shared" si="28"/>
        <v>0</v>
      </c>
      <c r="AF93" s="15">
        <f>COUNTIF(AB93,"*1*")+COUNTIF(AB93,"*2*")+COUNTIF(AB93,"*3*")</f>
        <v>0</v>
      </c>
      <c r="AG93" s="15">
        <f t="shared" si="30"/>
        <v>0</v>
      </c>
      <c r="AH93" s="15" t="str">
        <f t="shared" si="31"/>
        <v>Citrus Valley</v>
      </c>
      <c r="AI93" s="15">
        <f t="shared" si="32"/>
        <v>0</v>
      </c>
    </row>
    <row r="94" spans="1:35">
      <c r="A94" s="14" t="s">
        <v>34</v>
      </c>
      <c r="B94" s="14" t="s">
        <v>20</v>
      </c>
      <c r="C94" s="14" t="s">
        <v>482</v>
      </c>
      <c r="D94" s="14" t="s">
        <v>483</v>
      </c>
      <c r="E94" s="14" t="s">
        <v>484</v>
      </c>
      <c r="F94" s="14">
        <v>5</v>
      </c>
      <c r="G94" s="14">
        <v>5</v>
      </c>
      <c r="H94" s="14">
        <v>5</v>
      </c>
      <c r="I94" s="15">
        <f>SUM(F94:H94)</f>
        <v>15</v>
      </c>
      <c r="J94" s="17">
        <f>1/F94+1/G94+1/H94</f>
        <v>0.60000000000000009</v>
      </c>
      <c r="L94" s="14">
        <v>9</v>
      </c>
      <c r="M94" s="14">
        <v>9</v>
      </c>
      <c r="N94" s="14">
        <v>9</v>
      </c>
      <c r="O94" s="15">
        <f>SUM(L94:N94)</f>
        <v>27</v>
      </c>
      <c r="P94" s="17">
        <f>1/L94+1/M94+1/N94</f>
        <v>0.33333333333333331</v>
      </c>
      <c r="Q94" s="15">
        <f>SUM(L94:N94,F94:H94)</f>
        <v>42</v>
      </c>
      <c r="R94" s="17">
        <f>1/F94+1/G94+1/H94+1/L94+1/M94+1/N94</f>
        <v>0.93333333333333357</v>
      </c>
      <c r="T94" s="14">
        <v>9</v>
      </c>
      <c r="U94" s="14">
        <v>9</v>
      </c>
      <c r="V94" s="14">
        <v>9</v>
      </c>
      <c r="W94" s="15">
        <f>SUM(T94:V94)</f>
        <v>27</v>
      </c>
      <c r="X94" s="15">
        <f>SUM(T94:V94,L94:N94)</f>
        <v>54</v>
      </c>
      <c r="Y94" s="17">
        <f>1/L94+1/M94+1/N94+1/T94+1/U94+1/V94</f>
        <v>0.66666666666666674</v>
      </c>
      <c r="Z94" s="15">
        <f>SUM(T94:V94,F94:H94)</f>
        <v>42</v>
      </c>
      <c r="AA94" s="17">
        <f>1/F94+1/G94+1/H94+1/T94+1/U94+1/V94</f>
        <v>0.93333333333333357</v>
      </c>
      <c r="AC94" s="15">
        <f t="shared" si="26"/>
        <v>0</v>
      </c>
      <c r="AD94" s="15">
        <f t="shared" si="27"/>
        <v>0</v>
      </c>
      <c r="AE94" s="15">
        <f t="shared" si="28"/>
        <v>0</v>
      </c>
      <c r="AF94" s="15">
        <f>COUNTIF(AB94,"*1*")+COUNTIF(AB94,"*2*")+COUNTIF(AB94,"*3*")</f>
        <v>0</v>
      </c>
      <c r="AG94" s="15">
        <f t="shared" si="30"/>
        <v>0</v>
      </c>
      <c r="AH94" s="15" t="str">
        <f t="shared" si="31"/>
        <v>Vista Murrieta</v>
      </c>
      <c r="AI94" s="15">
        <f t="shared" si="32"/>
        <v>0</v>
      </c>
    </row>
    <row r="95" spans="1:35">
      <c r="A95" s="14" t="s">
        <v>34</v>
      </c>
      <c r="B95" s="14" t="s">
        <v>20</v>
      </c>
      <c r="C95" s="14" t="s">
        <v>596</v>
      </c>
      <c r="D95" s="14" t="s">
        <v>236</v>
      </c>
      <c r="E95" s="14" t="s">
        <v>595</v>
      </c>
      <c r="F95" s="14">
        <v>6</v>
      </c>
      <c r="G95" s="14">
        <v>4</v>
      </c>
      <c r="H95" s="14">
        <v>5</v>
      </c>
      <c r="I95" s="15">
        <f>SUM(F95:H95)</f>
        <v>15</v>
      </c>
      <c r="J95" s="17">
        <f>1/F95+1/G95+1/H95</f>
        <v>0.6166666666666667</v>
      </c>
      <c r="L95" s="14">
        <v>9</v>
      </c>
      <c r="M95" s="14">
        <v>9</v>
      </c>
      <c r="N95" s="14">
        <v>9</v>
      </c>
      <c r="O95" s="15">
        <f>SUM(L95:N95)</f>
        <v>27</v>
      </c>
      <c r="P95" s="17">
        <f>1/L95+1/M95+1/N95</f>
        <v>0.33333333333333331</v>
      </c>
      <c r="Q95" s="15">
        <f>SUM(L95:N95,F95:H95)</f>
        <v>42</v>
      </c>
      <c r="R95" s="17">
        <f>1/F95+1/G95+1/H95+1/L95+1/M95+1/N95</f>
        <v>0.95000000000000018</v>
      </c>
      <c r="T95" s="14">
        <v>9</v>
      </c>
      <c r="U95" s="14">
        <v>9</v>
      </c>
      <c r="V95" s="14">
        <v>9</v>
      </c>
      <c r="W95" s="15">
        <f>SUM(T95:V95)</f>
        <v>27</v>
      </c>
      <c r="X95" s="15">
        <f>SUM(T95:V95,L95:N95)</f>
        <v>54</v>
      </c>
      <c r="Y95" s="17">
        <f>1/L95+1/M95+1/N95+1/T95+1/U95+1/V95</f>
        <v>0.66666666666666674</v>
      </c>
      <c r="Z95" s="15">
        <f>SUM(T95:V95,F95:H95)</f>
        <v>42</v>
      </c>
      <c r="AA95" s="17">
        <f>1/F95+1/G95+1/H95+1/T95+1/U95+1/V95</f>
        <v>0.95000000000000018</v>
      </c>
      <c r="AC95" s="15">
        <f t="shared" si="26"/>
        <v>0</v>
      </c>
      <c r="AD95" s="15">
        <f t="shared" si="27"/>
        <v>0</v>
      </c>
      <c r="AE95" s="15">
        <f t="shared" si="28"/>
        <v>0</v>
      </c>
      <c r="AF95" s="15">
        <f>COUNTIF(AB95,"*1*")+COUNTIF(AB95,"*2*")+COUNTIF(AB95,"*3*")</f>
        <v>0</v>
      </c>
      <c r="AG95" s="15">
        <f t="shared" si="30"/>
        <v>0</v>
      </c>
      <c r="AH95" s="15" t="str">
        <f t="shared" si="31"/>
        <v>Vista Murrieta</v>
      </c>
      <c r="AI95" s="15">
        <f t="shared" si="32"/>
        <v>0</v>
      </c>
    </row>
    <row r="96" spans="1:35">
      <c r="A96" s="14" t="s">
        <v>34</v>
      </c>
      <c r="B96" s="14" t="s">
        <v>28</v>
      </c>
      <c r="C96" s="14" t="s">
        <v>445</v>
      </c>
      <c r="D96" s="14" t="s">
        <v>446</v>
      </c>
      <c r="E96" s="14" t="s">
        <v>447</v>
      </c>
      <c r="F96" s="14">
        <v>4</v>
      </c>
      <c r="G96" s="14">
        <v>9</v>
      </c>
      <c r="H96" s="14">
        <v>9</v>
      </c>
      <c r="I96" s="15">
        <f>SUM(F96:H96)</f>
        <v>22</v>
      </c>
      <c r="J96" s="17">
        <f>1/F96+1/G96+1/H96</f>
        <v>0.47222222222222221</v>
      </c>
      <c r="L96" s="14">
        <v>9</v>
      </c>
      <c r="M96" s="14">
        <v>9</v>
      </c>
      <c r="N96" s="14">
        <v>9</v>
      </c>
      <c r="O96" s="15">
        <f>SUM(L96:N96)</f>
        <v>27</v>
      </c>
      <c r="P96" s="17">
        <f>1/L96+1/M96+1/N96</f>
        <v>0.33333333333333331</v>
      </c>
      <c r="Q96" s="15">
        <f>SUM(L96:N96,F96:H96)</f>
        <v>49</v>
      </c>
      <c r="R96" s="17">
        <f>1/F96+1/G96+1/H96+1/L96+1/M96+1/N96</f>
        <v>0.80555555555555558</v>
      </c>
      <c r="T96" s="14">
        <v>9</v>
      </c>
      <c r="U96" s="14">
        <v>9</v>
      </c>
      <c r="V96" s="14">
        <v>9</v>
      </c>
      <c r="W96" s="15">
        <f>SUM(T96:V96)</f>
        <v>27</v>
      </c>
      <c r="X96" s="15">
        <f>SUM(T96:V96,L96:N96)</f>
        <v>54</v>
      </c>
      <c r="Y96" s="17">
        <f>1/L96+1/M96+1/N96+1/T96+1/U96+1/V96</f>
        <v>0.66666666666666674</v>
      </c>
      <c r="Z96" s="15">
        <f>SUM(T96:V96,F96:H96)</f>
        <v>49</v>
      </c>
      <c r="AA96" s="17">
        <f>1/F96+1/G96+1/H96+1/T96+1/U96+1/V96</f>
        <v>0.80555555555555558</v>
      </c>
      <c r="AC96" s="15">
        <f t="shared" si="26"/>
        <v>0</v>
      </c>
      <c r="AD96" s="15">
        <f t="shared" si="27"/>
        <v>0</v>
      </c>
      <c r="AE96" s="15">
        <f t="shared" si="28"/>
        <v>0</v>
      </c>
      <c r="AF96" s="15">
        <f>COUNTIF(AB96,"*1*")+COUNTIF(AB96,"*2*")+COUNTIF(AB96,"*3*")</f>
        <v>0</v>
      </c>
      <c r="AG96" s="15">
        <f t="shared" si="30"/>
        <v>0</v>
      </c>
      <c r="AH96" s="15" t="str">
        <f t="shared" si="31"/>
        <v>Riverside STEM</v>
      </c>
      <c r="AI96" s="15">
        <f t="shared" si="32"/>
        <v>0</v>
      </c>
    </row>
    <row r="97" spans="1:36">
      <c r="A97" s="14" t="s">
        <v>34</v>
      </c>
      <c r="B97" s="14" t="s">
        <v>26</v>
      </c>
      <c r="C97" s="14" t="s">
        <v>251</v>
      </c>
      <c r="D97" s="14" t="s">
        <v>252</v>
      </c>
      <c r="E97" s="14" t="s">
        <v>253</v>
      </c>
      <c r="F97" s="14">
        <v>4</v>
      </c>
      <c r="G97" s="14">
        <v>9</v>
      </c>
      <c r="H97" s="14">
        <v>9</v>
      </c>
      <c r="I97" s="15">
        <f>SUM(F97:H97)</f>
        <v>22</v>
      </c>
      <c r="J97" s="17">
        <f>1/F97+1/G97+1/H97</f>
        <v>0.47222222222222221</v>
      </c>
      <c r="L97" s="14">
        <v>9</v>
      </c>
      <c r="M97" s="14">
        <v>9</v>
      </c>
      <c r="N97" s="14">
        <v>9</v>
      </c>
      <c r="O97" s="15">
        <f>SUM(L97:N97)</f>
        <v>27</v>
      </c>
      <c r="P97" s="17">
        <f>1/L97+1/M97+1/N97</f>
        <v>0.33333333333333331</v>
      </c>
      <c r="Q97" s="15">
        <f>SUM(L97:N97,F97:H97)</f>
        <v>49</v>
      </c>
      <c r="R97" s="17">
        <f>1/F97+1/G97+1/H97+1/L97+1/M97+1/N97</f>
        <v>0.80555555555555558</v>
      </c>
      <c r="T97" s="14">
        <v>9</v>
      </c>
      <c r="U97" s="14">
        <v>9</v>
      </c>
      <c r="V97" s="14">
        <v>9</v>
      </c>
      <c r="W97" s="15">
        <f>SUM(T97:V97)</f>
        <v>27</v>
      </c>
      <c r="X97" s="15">
        <f>SUM(T97:V97,L97:N97)</f>
        <v>54</v>
      </c>
      <c r="Y97" s="17">
        <f>1/L97+1/M97+1/N97+1/T97+1/U97+1/V97</f>
        <v>0.66666666666666674</v>
      </c>
      <c r="Z97" s="15">
        <f>SUM(T97:V97,F97:H97)</f>
        <v>49</v>
      </c>
      <c r="AA97" s="17">
        <f>1/F97+1/G97+1/H97+1/T97+1/U97+1/V97</f>
        <v>0.80555555555555558</v>
      </c>
      <c r="AC97" s="15">
        <f t="shared" si="26"/>
        <v>0</v>
      </c>
      <c r="AD97" s="15">
        <f t="shared" si="27"/>
        <v>0</v>
      </c>
      <c r="AE97" s="15">
        <f t="shared" si="28"/>
        <v>0</v>
      </c>
      <c r="AF97" s="15">
        <f>COUNTIF(AB97,"*1*")+COUNTIF(AB97,"*2*")+COUNTIF(AB97,"*3*")</f>
        <v>0</v>
      </c>
      <c r="AG97" s="15">
        <f t="shared" si="30"/>
        <v>0</v>
      </c>
      <c r="AH97" s="15" t="str">
        <f t="shared" si="31"/>
        <v>Citrus Valley</v>
      </c>
      <c r="AI97" s="15">
        <f t="shared" si="32"/>
        <v>0</v>
      </c>
    </row>
    <row r="103" spans="1:36" ht="26.25">
      <c r="A103" s="25" t="s">
        <v>594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30"/>
    </row>
    <row r="104" spans="1:36" ht="27">
      <c r="A104" s="18" t="s">
        <v>191</v>
      </c>
      <c r="B104" s="18" t="s">
        <v>187</v>
      </c>
      <c r="C104" s="18" t="s">
        <v>561</v>
      </c>
      <c r="D104" s="18" t="s">
        <v>562</v>
      </c>
      <c r="E104" s="18" t="s">
        <v>563</v>
      </c>
      <c r="F104" s="18" t="s">
        <v>389</v>
      </c>
      <c r="G104" s="18" t="s">
        <v>427</v>
      </c>
      <c r="H104" s="18" t="s">
        <v>407</v>
      </c>
      <c r="I104" s="18" t="s">
        <v>566</v>
      </c>
      <c r="J104" s="18" t="s">
        <v>567</v>
      </c>
      <c r="K104" s="21" t="s">
        <v>568</v>
      </c>
      <c r="L104" s="18" t="s">
        <v>314</v>
      </c>
      <c r="M104" s="18" t="s">
        <v>347</v>
      </c>
      <c r="N104" s="18" t="s">
        <v>308</v>
      </c>
      <c r="O104" s="18" t="s">
        <v>569</v>
      </c>
      <c r="P104" s="18" t="s">
        <v>570</v>
      </c>
      <c r="Q104" s="18" t="s">
        <v>571</v>
      </c>
      <c r="R104" s="18" t="s">
        <v>572</v>
      </c>
      <c r="S104" s="21" t="s">
        <v>573</v>
      </c>
      <c r="T104" s="18" t="s">
        <v>460</v>
      </c>
      <c r="U104" s="18" t="s">
        <v>463</v>
      </c>
      <c r="V104" s="18" t="s">
        <v>457</v>
      </c>
      <c r="W104" s="18" t="s">
        <v>574</v>
      </c>
      <c r="X104" s="18" t="s">
        <v>575</v>
      </c>
      <c r="Y104" s="18" t="s">
        <v>576</v>
      </c>
      <c r="Z104" s="18" t="s">
        <v>577</v>
      </c>
      <c r="AA104" s="18" t="s">
        <v>578</v>
      </c>
      <c r="AB104" s="21" t="s">
        <v>579</v>
      </c>
      <c r="AC104" s="18" t="s">
        <v>580</v>
      </c>
      <c r="AD104" s="18" t="s">
        <v>581</v>
      </c>
      <c r="AE104" s="18" t="s">
        <v>573</v>
      </c>
      <c r="AF104" s="18" t="s">
        <v>582</v>
      </c>
      <c r="AG104" s="18" t="s">
        <v>583</v>
      </c>
      <c r="AH104" s="20" t="s">
        <v>187</v>
      </c>
      <c r="AI104" s="20" t="s">
        <v>584</v>
      </c>
      <c r="AJ104" s="19"/>
    </row>
    <row r="105" spans="1:36">
      <c r="A105" s="14" t="s">
        <v>17</v>
      </c>
      <c r="B105" s="14" t="s">
        <v>10</v>
      </c>
      <c r="C105" s="14" t="s">
        <v>353</v>
      </c>
      <c r="D105" s="14" t="s">
        <v>354</v>
      </c>
      <c r="E105" s="14" t="s">
        <v>355</v>
      </c>
      <c r="F105" s="14">
        <v>1</v>
      </c>
      <c r="G105" s="14">
        <v>1</v>
      </c>
      <c r="H105" s="14">
        <v>2</v>
      </c>
      <c r="I105" s="15">
        <f>SUM(F105:H105)</f>
        <v>4</v>
      </c>
      <c r="J105" s="17">
        <f>1/F105+1/G105+1/H105</f>
        <v>2.5</v>
      </c>
      <c r="L105" s="14">
        <v>9</v>
      </c>
      <c r="M105" s="14">
        <v>9</v>
      </c>
      <c r="N105" s="14">
        <v>9</v>
      </c>
      <c r="O105" s="15">
        <f>SUM(L105:N105)</f>
        <v>27</v>
      </c>
      <c r="P105" s="17">
        <f>1/L105+1/M105+1/N105</f>
        <v>0.33333333333333331</v>
      </c>
      <c r="Q105" s="15">
        <f>SUM(L105:N105,F105:H105)</f>
        <v>31</v>
      </c>
      <c r="R105" s="17">
        <f>1/F105+1/G105+1/H105+1/L105+1/M105+1/N105</f>
        <v>2.8333333333333335</v>
      </c>
      <c r="S105" s="16" t="s">
        <v>603</v>
      </c>
      <c r="T105" s="14">
        <v>2</v>
      </c>
      <c r="U105" s="14">
        <v>1</v>
      </c>
      <c r="V105" s="14">
        <v>1</v>
      </c>
      <c r="W105" s="15">
        <f>SUM(T105:V105)</f>
        <v>4</v>
      </c>
      <c r="X105" s="15">
        <f>SUM(T105:V105,L105:N105)</f>
        <v>31</v>
      </c>
      <c r="Y105" s="17">
        <f>1/L105+1/M105+1/N105+1/T105+1/U105+1/V105</f>
        <v>2.833333333333333</v>
      </c>
      <c r="Z105" s="15">
        <f>SUM(T105:V105,F105:H105)</f>
        <v>8</v>
      </c>
      <c r="AA105" s="17">
        <f>1/F105+1/G105+1/H105+1/T105+1/U105+1/V105</f>
        <v>5</v>
      </c>
      <c r="AB105" s="16" t="s">
        <v>588</v>
      </c>
      <c r="AC105" s="15">
        <f t="shared" ref="AC105:AC136" si="33">COUNTIF(F105:H105,"=1")</f>
        <v>2</v>
      </c>
      <c r="AD105" s="15">
        <f t="shared" ref="AD105:AD136" si="34">COUNTIF(K105,"*")</f>
        <v>0</v>
      </c>
      <c r="AE105" s="15">
        <f t="shared" ref="AE105:AE136" si="35">COUNTIF(S105,"*")</f>
        <v>1</v>
      </c>
      <c r="AF105" s="15">
        <f t="shared" ref="AF105:AF123" si="36">COUNTIF(AB105,"*1*")+COUNTIF(AB105,"*2*")+COUNTIF(AB105,"*3*")</f>
        <v>1</v>
      </c>
      <c r="AG105" s="15">
        <f t="shared" ref="AG105:AG136" si="37">(2*COUNTIF(F105:H105,"=1"))+(2*COUNTIF(K105,"*"))+(4*COUNTIF(S105,"*"))+(8*COUNTIF(AB105,"*3*"))+(10*COUNTIF(AB105,"*2*"))+(15*COUNTIF(AB105,"*1*"))</f>
        <v>23</v>
      </c>
      <c r="AH105" s="15" t="str">
        <f t="shared" ref="AH105:AH136" si="38">B105</f>
        <v>Claremont</v>
      </c>
      <c r="AI105" s="15">
        <f t="shared" ref="AI105:AI136" si="39">SUMIF(AH$3:AH$24,AH105,AG$3:AG$24)</f>
        <v>0</v>
      </c>
    </row>
    <row r="106" spans="1:36">
      <c r="A106" s="14" t="s">
        <v>17</v>
      </c>
      <c r="B106" s="14" t="s">
        <v>136</v>
      </c>
      <c r="C106" s="14" t="s">
        <v>196</v>
      </c>
      <c r="D106" s="14" t="s">
        <v>197</v>
      </c>
      <c r="E106" s="14" t="s">
        <v>198</v>
      </c>
      <c r="F106" s="14">
        <v>2</v>
      </c>
      <c r="G106" s="14">
        <v>1</v>
      </c>
      <c r="H106" s="14">
        <v>1</v>
      </c>
      <c r="I106" s="15">
        <f>SUM(F106:H106)</f>
        <v>4</v>
      </c>
      <c r="J106" s="17">
        <f>1/F106+1/G106+1/H106</f>
        <v>2.5</v>
      </c>
      <c r="L106" s="14">
        <v>9</v>
      </c>
      <c r="M106" s="14">
        <v>9</v>
      </c>
      <c r="N106" s="14">
        <v>9</v>
      </c>
      <c r="O106" s="15">
        <f>SUM(L106:N106)</f>
        <v>27</v>
      </c>
      <c r="P106" s="17">
        <f>1/L106+1/M106+1/N106</f>
        <v>0.33333333333333331</v>
      </c>
      <c r="Q106" s="15">
        <f>SUM(L106:N106,F106:H106)</f>
        <v>31</v>
      </c>
      <c r="R106" s="17">
        <f>1/F106+1/G106+1/H106+1/L106+1/M106+1/N106</f>
        <v>2.8333333333333335</v>
      </c>
      <c r="S106" s="16" t="s">
        <v>603</v>
      </c>
      <c r="T106" s="14">
        <v>1</v>
      </c>
      <c r="U106" s="14">
        <v>3</v>
      </c>
      <c r="V106" s="14">
        <v>4</v>
      </c>
      <c r="W106" s="15">
        <f>SUM(T106:V106)</f>
        <v>8</v>
      </c>
      <c r="X106" s="15">
        <f>SUM(T106:V106,L106:N106)</f>
        <v>35</v>
      </c>
      <c r="Y106" s="17">
        <f>1/L106+1/M106+1/N106+1/T106+1/U106+1/V106</f>
        <v>1.9166666666666665</v>
      </c>
      <c r="Z106" s="15">
        <f t="shared" ref="Z106:Z136" si="40">SUM(T106:V106,F106:H106)</f>
        <v>12</v>
      </c>
      <c r="AA106" s="17">
        <f t="shared" ref="AA106:AA136" si="41">1/F106+1/G106+1/H106+1/T106+1/U106+1/V106</f>
        <v>4.0833333333333339</v>
      </c>
      <c r="AB106" s="16" t="s">
        <v>586</v>
      </c>
      <c r="AC106" s="15">
        <f t="shared" si="33"/>
        <v>2</v>
      </c>
      <c r="AD106" s="15">
        <f t="shared" si="34"/>
        <v>0</v>
      </c>
      <c r="AE106" s="15">
        <f t="shared" si="35"/>
        <v>1</v>
      </c>
      <c r="AF106" s="15">
        <f t="shared" si="36"/>
        <v>1</v>
      </c>
      <c r="AG106" s="15">
        <f t="shared" si="37"/>
        <v>18</v>
      </c>
      <c r="AH106" s="15" t="str">
        <f t="shared" si="38"/>
        <v>Cajon</v>
      </c>
      <c r="AI106" s="15">
        <f t="shared" si="39"/>
        <v>0</v>
      </c>
    </row>
    <row r="107" spans="1:36">
      <c r="A107" s="14" t="s">
        <v>17</v>
      </c>
      <c r="B107" s="14" t="s">
        <v>91</v>
      </c>
      <c r="C107" s="14" t="s">
        <v>413</v>
      </c>
      <c r="D107" s="14" t="s">
        <v>417</v>
      </c>
      <c r="E107" s="22" t="s">
        <v>593</v>
      </c>
      <c r="F107" s="14">
        <v>1</v>
      </c>
      <c r="G107" s="14">
        <v>1</v>
      </c>
      <c r="H107" s="14">
        <v>1</v>
      </c>
      <c r="I107" s="15">
        <f>SUM(F107:H107)</f>
        <v>3</v>
      </c>
      <c r="J107" s="17">
        <f>1/F107+1/G107+1/H107</f>
        <v>3</v>
      </c>
      <c r="L107" s="14">
        <v>9</v>
      </c>
      <c r="M107" s="14">
        <v>9</v>
      </c>
      <c r="N107" s="14">
        <v>9</v>
      </c>
      <c r="O107" s="15">
        <f>SUM(L107:N107)</f>
        <v>27</v>
      </c>
      <c r="P107" s="17">
        <f>1/L107+1/M107+1/N107</f>
        <v>0.33333333333333331</v>
      </c>
      <c r="Q107" s="15">
        <f>SUM(L107:N107,F107:H107)</f>
        <v>30</v>
      </c>
      <c r="R107" s="17">
        <f>1/F107+1/G107+1/H107+1/L107+1/M107+1/N107</f>
        <v>3.3333333333333335</v>
      </c>
      <c r="S107" s="16" t="s">
        <v>603</v>
      </c>
      <c r="T107" s="14">
        <v>5</v>
      </c>
      <c r="U107" s="14">
        <v>2</v>
      </c>
      <c r="V107" s="14">
        <v>2</v>
      </c>
      <c r="W107" s="15">
        <f>SUM(T107:V107)</f>
        <v>9</v>
      </c>
      <c r="X107" s="15">
        <f>SUM(T107:V107,L107:N107)</f>
        <v>36</v>
      </c>
      <c r="Y107" s="17">
        <f>1/L107+1/M107+1/N107+1/T107+1/U107+1/V107</f>
        <v>1.5333333333333332</v>
      </c>
      <c r="Z107" s="15">
        <f t="shared" si="40"/>
        <v>12</v>
      </c>
      <c r="AA107" s="17">
        <f t="shared" si="41"/>
        <v>4.2</v>
      </c>
      <c r="AB107" s="16" t="s">
        <v>590</v>
      </c>
      <c r="AC107" s="15">
        <f t="shared" si="33"/>
        <v>3</v>
      </c>
      <c r="AD107" s="15">
        <f t="shared" si="34"/>
        <v>0</v>
      </c>
      <c r="AE107" s="15">
        <f t="shared" si="35"/>
        <v>1</v>
      </c>
      <c r="AF107" s="15">
        <f t="shared" si="36"/>
        <v>1</v>
      </c>
      <c r="AG107" s="15">
        <f t="shared" si="37"/>
        <v>18</v>
      </c>
      <c r="AH107" s="15" t="str">
        <f t="shared" si="38"/>
        <v>Redlands East Valley</v>
      </c>
      <c r="AI107" s="15">
        <f t="shared" si="39"/>
        <v>0</v>
      </c>
    </row>
    <row r="108" spans="1:36">
      <c r="A108" s="14" t="s">
        <v>17</v>
      </c>
      <c r="B108" s="14" t="s">
        <v>26</v>
      </c>
      <c r="C108" s="14" t="s">
        <v>210</v>
      </c>
      <c r="D108" s="14" t="s">
        <v>211</v>
      </c>
      <c r="E108" s="14" t="s">
        <v>212</v>
      </c>
      <c r="F108" s="14">
        <v>1</v>
      </c>
      <c r="G108" s="14">
        <v>1</v>
      </c>
      <c r="H108" s="14">
        <v>2</v>
      </c>
      <c r="I108" s="15">
        <f>SUM(F108:H108)</f>
        <v>4</v>
      </c>
      <c r="J108" s="17">
        <f>1/F108+1/G108+1/H108</f>
        <v>2.5</v>
      </c>
      <c r="L108" s="14">
        <v>9</v>
      </c>
      <c r="M108" s="14">
        <v>9</v>
      </c>
      <c r="N108" s="14">
        <v>9</v>
      </c>
      <c r="O108" s="15">
        <f>SUM(L108:N108)</f>
        <v>27</v>
      </c>
      <c r="P108" s="17">
        <f>1/L108+1/M108+1/N108</f>
        <v>0.33333333333333331</v>
      </c>
      <c r="Q108" s="15">
        <f>SUM(L108:N108,F108:H108)</f>
        <v>31</v>
      </c>
      <c r="R108" s="17">
        <f>1/F108+1/G108+1/H108+1/L108+1/M108+1/N108</f>
        <v>2.8333333333333335</v>
      </c>
      <c r="S108" s="16" t="s">
        <v>603</v>
      </c>
      <c r="T108" s="14">
        <v>3</v>
      </c>
      <c r="U108" s="14">
        <v>4</v>
      </c>
      <c r="V108" s="14">
        <v>3</v>
      </c>
      <c r="W108" s="15">
        <f>SUM(T108:V108)</f>
        <v>10</v>
      </c>
      <c r="X108" s="15">
        <f>SUM(T108:V108,L108:N108)</f>
        <v>37</v>
      </c>
      <c r="Y108" s="17">
        <f>1/L108+1/M108+1/N108+1/T108+1/U108+1/V108</f>
        <v>1.25</v>
      </c>
      <c r="Z108" s="15">
        <f t="shared" si="40"/>
        <v>14</v>
      </c>
      <c r="AA108" s="17">
        <f t="shared" si="41"/>
        <v>3.416666666666667</v>
      </c>
      <c r="AB108" s="16" t="s">
        <v>592</v>
      </c>
      <c r="AC108" s="15">
        <f t="shared" si="33"/>
        <v>2</v>
      </c>
      <c r="AD108" s="15">
        <f t="shared" si="34"/>
        <v>0</v>
      </c>
      <c r="AE108" s="15">
        <f t="shared" si="35"/>
        <v>1</v>
      </c>
      <c r="AF108" s="15">
        <f t="shared" si="36"/>
        <v>0</v>
      </c>
      <c r="AG108" s="15">
        <f t="shared" si="37"/>
        <v>8</v>
      </c>
      <c r="AH108" s="15" t="str">
        <f t="shared" si="38"/>
        <v>Citrus Valley</v>
      </c>
      <c r="AI108" s="15">
        <f t="shared" si="39"/>
        <v>0</v>
      </c>
    </row>
    <row r="109" spans="1:36">
      <c r="A109" s="14" t="s">
        <v>17</v>
      </c>
      <c r="B109" s="14" t="s">
        <v>20</v>
      </c>
      <c r="C109" s="14" t="s">
        <v>511</v>
      </c>
      <c r="D109" s="14" t="s">
        <v>512</v>
      </c>
      <c r="E109" s="14" t="s">
        <v>513</v>
      </c>
      <c r="F109" s="14">
        <v>2</v>
      </c>
      <c r="G109" s="14">
        <v>1</v>
      </c>
      <c r="H109" s="14">
        <v>1</v>
      </c>
      <c r="I109" s="15">
        <f>SUM(F109:H109)</f>
        <v>4</v>
      </c>
      <c r="J109" s="17">
        <f>1/F109+1/G109+1/H109</f>
        <v>2.5</v>
      </c>
      <c r="L109" s="14">
        <v>9</v>
      </c>
      <c r="M109" s="14">
        <v>9</v>
      </c>
      <c r="N109" s="14">
        <v>9</v>
      </c>
      <c r="O109" s="15">
        <f>SUM(L109:N109)</f>
        <v>27</v>
      </c>
      <c r="P109" s="17">
        <f>1/L109+1/M109+1/N109</f>
        <v>0.33333333333333331</v>
      </c>
      <c r="Q109" s="15">
        <f>SUM(L109:N109,F109:H109)</f>
        <v>31</v>
      </c>
      <c r="R109" s="17">
        <f>1/F109+1/G109+1/H109+1/L109+1/M109+1/N109</f>
        <v>2.8333333333333335</v>
      </c>
      <c r="S109" s="16" t="s">
        <v>603</v>
      </c>
      <c r="T109" s="14">
        <v>4</v>
      </c>
      <c r="U109" s="14">
        <v>5</v>
      </c>
      <c r="V109" s="14">
        <v>5</v>
      </c>
      <c r="W109" s="15">
        <f>SUM(T109:V109)</f>
        <v>14</v>
      </c>
      <c r="X109" s="15">
        <f>SUM(T109:V109,L109:N109)</f>
        <v>41</v>
      </c>
      <c r="Y109" s="17">
        <f>1/L109+1/M109+1/N109+1/T109+1/U109+1/V109</f>
        <v>0.98333333333333317</v>
      </c>
      <c r="Z109" s="15">
        <f t="shared" si="40"/>
        <v>18</v>
      </c>
      <c r="AA109" s="17">
        <f t="shared" si="41"/>
        <v>3.1500000000000004</v>
      </c>
      <c r="AB109" s="16" t="s">
        <v>614</v>
      </c>
      <c r="AC109" s="15">
        <f t="shared" si="33"/>
        <v>2</v>
      </c>
      <c r="AD109" s="15">
        <f t="shared" si="34"/>
        <v>0</v>
      </c>
      <c r="AE109" s="15">
        <f t="shared" si="35"/>
        <v>1</v>
      </c>
      <c r="AF109" s="15">
        <f t="shared" si="36"/>
        <v>0</v>
      </c>
      <c r="AG109" s="15">
        <f t="shared" si="37"/>
        <v>8</v>
      </c>
      <c r="AH109" s="15" t="str">
        <f t="shared" si="38"/>
        <v>Vista Murrieta</v>
      </c>
      <c r="AI109" s="15">
        <f t="shared" si="39"/>
        <v>0</v>
      </c>
    </row>
    <row r="110" spans="1:36">
      <c r="A110" s="14" t="s">
        <v>17</v>
      </c>
      <c r="B110" s="14" t="s">
        <v>20</v>
      </c>
      <c r="C110" s="14" t="s">
        <v>479</v>
      </c>
      <c r="D110" s="14" t="s">
        <v>480</v>
      </c>
      <c r="E110" s="14" t="s">
        <v>481</v>
      </c>
      <c r="F110" s="14">
        <v>1</v>
      </c>
      <c r="G110" s="14">
        <v>2</v>
      </c>
      <c r="H110" s="14">
        <v>2</v>
      </c>
      <c r="I110" s="15">
        <f>SUM(F110:H110)</f>
        <v>5</v>
      </c>
      <c r="J110" s="17">
        <f>1/F110+1/G110+1/H110</f>
        <v>2</v>
      </c>
      <c r="L110" s="14">
        <v>9</v>
      </c>
      <c r="M110" s="14">
        <v>9</v>
      </c>
      <c r="N110" s="14">
        <v>9</v>
      </c>
      <c r="O110" s="15">
        <f>SUM(L110:N110)</f>
        <v>27</v>
      </c>
      <c r="P110" s="17">
        <f>1/L110+1/M110+1/N110</f>
        <v>0.33333333333333331</v>
      </c>
      <c r="Q110" s="15">
        <f>SUM(L110:N110,F110:H110)</f>
        <v>32</v>
      </c>
      <c r="R110" s="17">
        <f>1/F110+1/G110+1/H110+1/L110+1/M110+1/N110</f>
        <v>2.3333333333333335</v>
      </c>
      <c r="T110" s="14">
        <v>9</v>
      </c>
      <c r="U110" s="14">
        <v>9</v>
      </c>
      <c r="V110" s="14">
        <v>9</v>
      </c>
      <c r="W110" s="15">
        <f>SUM(T110:V110)</f>
        <v>27</v>
      </c>
      <c r="X110" s="15">
        <f>SUM(T110:V110,L110:N110)</f>
        <v>54</v>
      </c>
      <c r="Y110" s="17">
        <f>1/L110+1/M110+1/N110+1/T110+1/U110+1/V110</f>
        <v>0.66666666666666674</v>
      </c>
      <c r="Z110" s="15">
        <f t="shared" si="40"/>
        <v>32</v>
      </c>
      <c r="AA110" s="17">
        <f t="shared" si="41"/>
        <v>2.3333333333333335</v>
      </c>
      <c r="AC110" s="15">
        <f t="shared" si="33"/>
        <v>1</v>
      </c>
      <c r="AD110" s="15">
        <f t="shared" si="34"/>
        <v>0</v>
      </c>
      <c r="AE110" s="15">
        <f t="shared" si="35"/>
        <v>0</v>
      </c>
      <c r="AF110" s="15">
        <f t="shared" si="36"/>
        <v>0</v>
      </c>
      <c r="AG110" s="15">
        <f t="shared" si="37"/>
        <v>2</v>
      </c>
      <c r="AH110" s="15" t="str">
        <f t="shared" si="38"/>
        <v>Vista Murrieta</v>
      </c>
      <c r="AI110" s="15">
        <f t="shared" si="39"/>
        <v>0</v>
      </c>
    </row>
    <row r="111" spans="1:36">
      <c r="A111" s="14" t="s">
        <v>17</v>
      </c>
      <c r="B111" s="14" t="s">
        <v>20</v>
      </c>
      <c r="C111" s="14" t="s">
        <v>488</v>
      </c>
      <c r="D111" s="14" t="s">
        <v>489</v>
      </c>
      <c r="E111" s="14" t="s">
        <v>490</v>
      </c>
      <c r="F111" s="14">
        <v>2</v>
      </c>
      <c r="G111" s="14">
        <v>2</v>
      </c>
      <c r="H111" s="14">
        <v>1</v>
      </c>
      <c r="I111" s="15">
        <f>SUM(F111:H111)</f>
        <v>5</v>
      </c>
      <c r="J111" s="17">
        <f>1/F111+1/G111+1/H111</f>
        <v>2</v>
      </c>
      <c r="L111" s="14">
        <v>9</v>
      </c>
      <c r="M111" s="14">
        <v>9</v>
      </c>
      <c r="N111" s="14">
        <v>9</v>
      </c>
      <c r="O111" s="15">
        <f>SUM(L111:N111)</f>
        <v>27</v>
      </c>
      <c r="P111" s="17">
        <f>1/L111+1/M111+1/N111</f>
        <v>0.33333333333333331</v>
      </c>
      <c r="Q111" s="15">
        <f>SUM(L111:N111,F111:H111)</f>
        <v>32</v>
      </c>
      <c r="R111" s="17">
        <f>1/F111+1/G111+1/H111+1/L111+1/M111+1/N111</f>
        <v>2.3333333333333335</v>
      </c>
      <c r="T111" s="14">
        <v>9</v>
      </c>
      <c r="U111" s="14">
        <v>9</v>
      </c>
      <c r="V111" s="14">
        <v>9</v>
      </c>
      <c r="W111" s="15">
        <f>SUM(T111:V111)</f>
        <v>27</v>
      </c>
      <c r="X111" s="15">
        <f>SUM(T111:V111,L111:N111)</f>
        <v>54</v>
      </c>
      <c r="Y111" s="17">
        <f>1/L111+1/M111+1/N111+1/T111+1/U111+1/V111</f>
        <v>0.66666666666666674</v>
      </c>
      <c r="Z111" s="15">
        <f t="shared" si="40"/>
        <v>32</v>
      </c>
      <c r="AA111" s="17">
        <f t="shared" si="41"/>
        <v>2.3333333333333335</v>
      </c>
      <c r="AC111" s="15">
        <f t="shared" si="33"/>
        <v>1</v>
      </c>
      <c r="AD111" s="15">
        <f t="shared" si="34"/>
        <v>0</v>
      </c>
      <c r="AE111" s="15">
        <f t="shared" si="35"/>
        <v>0</v>
      </c>
      <c r="AF111" s="15">
        <f t="shared" si="36"/>
        <v>0</v>
      </c>
      <c r="AG111" s="15">
        <f t="shared" si="37"/>
        <v>2</v>
      </c>
      <c r="AH111" s="15" t="str">
        <f t="shared" si="38"/>
        <v>Vista Murrieta</v>
      </c>
      <c r="AI111" s="15">
        <f t="shared" si="39"/>
        <v>0</v>
      </c>
    </row>
    <row r="112" spans="1:36">
      <c r="A112" s="14" t="s">
        <v>17</v>
      </c>
      <c r="B112" s="14" t="s">
        <v>26</v>
      </c>
      <c r="C112" s="14" t="s">
        <v>242</v>
      </c>
      <c r="D112" s="14" t="s">
        <v>243</v>
      </c>
      <c r="E112" s="14" t="s">
        <v>244</v>
      </c>
      <c r="F112" s="14">
        <v>3</v>
      </c>
      <c r="G112" s="14">
        <v>1</v>
      </c>
      <c r="H112" s="14">
        <v>1</v>
      </c>
      <c r="I112" s="15">
        <f>SUM(F112:H112)</f>
        <v>5</v>
      </c>
      <c r="J112" s="17">
        <f>1/F112+1/G112+1/H112</f>
        <v>2.333333333333333</v>
      </c>
      <c r="L112" s="14">
        <v>9</v>
      </c>
      <c r="M112" s="14">
        <v>9</v>
      </c>
      <c r="N112" s="14">
        <v>9</v>
      </c>
      <c r="O112" s="15">
        <f>SUM(L112:N112)</f>
        <v>27</v>
      </c>
      <c r="P112" s="17">
        <f>1/L112+1/M112+1/N112</f>
        <v>0.33333333333333331</v>
      </c>
      <c r="Q112" s="15">
        <f>SUM(L112:N112,F112:H112)</f>
        <v>32</v>
      </c>
      <c r="R112" s="17">
        <f>1/F112+1/G112+1/H112+1/L112+1/M112+1/N112</f>
        <v>2.6666666666666665</v>
      </c>
      <c r="T112" s="14">
        <v>9</v>
      </c>
      <c r="U112" s="14">
        <v>9</v>
      </c>
      <c r="V112" s="14">
        <v>9</v>
      </c>
      <c r="W112" s="15">
        <f>SUM(T112:V112)</f>
        <v>27</v>
      </c>
      <c r="X112" s="15">
        <f>SUM(T112:V112,L112:N112)</f>
        <v>54</v>
      </c>
      <c r="Y112" s="17">
        <f>1/L112+1/M112+1/N112+1/T112+1/U112+1/V112</f>
        <v>0.66666666666666674</v>
      </c>
      <c r="Z112" s="15">
        <f t="shared" si="40"/>
        <v>32</v>
      </c>
      <c r="AA112" s="17">
        <f t="shared" si="41"/>
        <v>2.6666666666666665</v>
      </c>
      <c r="AC112" s="15">
        <f t="shared" si="33"/>
        <v>2</v>
      </c>
      <c r="AD112" s="15">
        <f t="shared" si="34"/>
        <v>0</v>
      </c>
      <c r="AE112" s="15">
        <f t="shared" si="35"/>
        <v>0</v>
      </c>
      <c r="AF112" s="15">
        <f t="shared" si="36"/>
        <v>0</v>
      </c>
      <c r="AG112" s="15">
        <f t="shared" si="37"/>
        <v>4</v>
      </c>
      <c r="AH112" s="15" t="str">
        <f t="shared" si="38"/>
        <v>Citrus Valley</v>
      </c>
      <c r="AI112" s="15">
        <f t="shared" si="39"/>
        <v>0</v>
      </c>
    </row>
    <row r="113" spans="1:35">
      <c r="A113" s="14" t="s">
        <v>17</v>
      </c>
      <c r="B113" s="14" t="s">
        <v>20</v>
      </c>
      <c r="C113" s="14" t="s">
        <v>505</v>
      </c>
      <c r="D113" s="14" t="s">
        <v>506</v>
      </c>
      <c r="E113" s="14" t="s">
        <v>507</v>
      </c>
      <c r="F113" s="14">
        <v>1</v>
      </c>
      <c r="G113" s="14">
        <v>3</v>
      </c>
      <c r="H113" s="14">
        <v>1</v>
      </c>
      <c r="I113" s="15">
        <f>SUM(F113:H113)</f>
        <v>5</v>
      </c>
      <c r="J113" s="17">
        <f>1/F113+1/G113+1/H113</f>
        <v>2.333333333333333</v>
      </c>
      <c r="L113" s="14">
        <v>9</v>
      </c>
      <c r="M113" s="14">
        <v>9</v>
      </c>
      <c r="N113" s="14">
        <v>9</v>
      </c>
      <c r="O113" s="15">
        <f>SUM(L113:N113)</f>
        <v>27</v>
      </c>
      <c r="P113" s="17">
        <f>1/L113+1/M113+1/N113</f>
        <v>0.33333333333333331</v>
      </c>
      <c r="Q113" s="15">
        <f>SUM(L113:N113,F113:H113)</f>
        <v>32</v>
      </c>
      <c r="R113" s="17">
        <f>1/F113+1/G113+1/H113+1/L113+1/M113+1/N113</f>
        <v>2.6666666666666665</v>
      </c>
      <c r="T113" s="14">
        <v>9</v>
      </c>
      <c r="U113" s="14">
        <v>9</v>
      </c>
      <c r="V113" s="14">
        <v>9</v>
      </c>
      <c r="W113" s="15">
        <f>SUM(T113:V113)</f>
        <v>27</v>
      </c>
      <c r="X113" s="15">
        <f>SUM(T113:V113,L113:N113)</f>
        <v>54</v>
      </c>
      <c r="Y113" s="17">
        <f>1/L113+1/M113+1/N113+1/T113+1/U113+1/V113</f>
        <v>0.66666666666666674</v>
      </c>
      <c r="Z113" s="15">
        <f t="shared" si="40"/>
        <v>32</v>
      </c>
      <c r="AA113" s="17">
        <f t="shared" si="41"/>
        <v>2.6666666666666665</v>
      </c>
      <c r="AC113" s="15">
        <f t="shared" si="33"/>
        <v>2</v>
      </c>
      <c r="AD113" s="15">
        <f t="shared" si="34"/>
        <v>0</v>
      </c>
      <c r="AE113" s="15">
        <f t="shared" si="35"/>
        <v>0</v>
      </c>
      <c r="AF113" s="15">
        <f t="shared" si="36"/>
        <v>0</v>
      </c>
      <c r="AG113" s="15">
        <f t="shared" si="37"/>
        <v>4</v>
      </c>
      <c r="AH113" s="15" t="str">
        <f t="shared" si="38"/>
        <v>Vista Murrieta</v>
      </c>
      <c r="AI113" s="15">
        <f t="shared" si="39"/>
        <v>0</v>
      </c>
    </row>
    <row r="114" spans="1:35">
      <c r="A114" s="14" t="s">
        <v>17</v>
      </c>
      <c r="B114" s="14" t="s">
        <v>18</v>
      </c>
      <c r="C114" s="14" t="s">
        <v>514</v>
      </c>
      <c r="D114" s="14" t="s">
        <v>515</v>
      </c>
      <c r="E114" s="14" t="s">
        <v>228</v>
      </c>
      <c r="F114" s="14">
        <v>1</v>
      </c>
      <c r="G114" s="14">
        <v>2</v>
      </c>
      <c r="H114" s="14">
        <v>3</v>
      </c>
      <c r="I114" s="15">
        <f>SUM(F114:H114)</f>
        <v>6</v>
      </c>
      <c r="J114" s="17">
        <f>1/F114+1/G114+1/H114</f>
        <v>1.8333333333333333</v>
      </c>
      <c r="L114" s="14">
        <v>9</v>
      </c>
      <c r="M114" s="14">
        <v>9</v>
      </c>
      <c r="N114" s="14">
        <v>9</v>
      </c>
      <c r="O114" s="15">
        <f>SUM(L114:N114)</f>
        <v>27</v>
      </c>
      <c r="P114" s="17">
        <f>1/L114+1/M114+1/N114</f>
        <v>0.33333333333333331</v>
      </c>
      <c r="Q114" s="15">
        <f>SUM(L114:N114,F114:H114)</f>
        <v>33</v>
      </c>
      <c r="R114" s="17">
        <f>1/F114+1/G114+1/H114+1/L114+1/M114+1/N114</f>
        <v>2.1666666666666665</v>
      </c>
      <c r="T114" s="14">
        <v>9</v>
      </c>
      <c r="U114" s="14">
        <v>9</v>
      </c>
      <c r="V114" s="14">
        <v>9</v>
      </c>
      <c r="W114" s="15">
        <f>SUM(T114:V114)</f>
        <v>27</v>
      </c>
      <c r="X114" s="15">
        <f>SUM(T114:V114,L114:N114)</f>
        <v>54</v>
      </c>
      <c r="Y114" s="17">
        <f>1/L114+1/M114+1/N114+1/T114+1/U114+1/V114</f>
        <v>0.66666666666666674</v>
      </c>
      <c r="Z114" s="15">
        <f t="shared" si="40"/>
        <v>33</v>
      </c>
      <c r="AA114" s="17">
        <f t="shared" si="41"/>
        <v>2.1666666666666665</v>
      </c>
      <c r="AC114" s="15">
        <f t="shared" si="33"/>
        <v>1</v>
      </c>
      <c r="AD114" s="15">
        <f t="shared" si="34"/>
        <v>0</v>
      </c>
      <c r="AE114" s="15">
        <f t="shared" si="35"/>
        <v>0</v>
      </c>
      <c r="AF114" s="15">
        <f t="shared" si="36"/>
        <v>0</v>
      </c>
      <c r="AG114" s="15">
        <f t="shared" si="37"/>
        <v>2</v>
      </c>
      <c r="AH114" s="15" t="str">
        <f t="shared" si="38"/>
        <v>Yucaipa</v>
      </c>
      <c r="AI114" s="15">
        <f t="shared" si="39"/>
        <v>0</v>
      </c>
    </row>
    <row r="115" spans="1:35">
      <c r="A115" s="14" t="s">
        <v>17</v>
      </c>
      <c r="B115" s="14" t="s">
        <v>5</v>
      </c>
      <c r="C115" s="14" t="s">
        <v>384</v>
      </c>
      <c r="D115" s="14" t="s">
        <v>385</v>
      </c>
      <c r="E115" s="14" t="s">
        <v>386</v>
      </c>
      <c r="F115" s="14">
        <v>3</v>
      </c>
      <c r="G115" s="14">
        <v>1</v>
      </c>
      <c r="H115" s="14">
        <f>(F115+G115)/2</f>
        <v>2</v>
      </c>
      <c r="I115" s="15">
        <f>SUM(F115:H115)</f>
        <v>6</v>
      </c>
      <c r="J115" s="17">
        <f>1/F115+1/G115+1/H115</f>
        <v>1.8333333333333333</v>
      </c>
      <c r="L115" s="14">
        <v>9</v>
      </c>
      <c r="M115" s="14">
        <v>9</v>
      </c>
      <c r="N115" s="14">
        <v>9</v>
      </c>
      <c r="O115" s="15">
        <f>SUM(L115:N115)</f>
        <v>27</v>
      </c>
      <c r="P115" s="17">
        <f>1/L115+1/M115+1/N115</f>
        <v>0.33333333333333331</v>
      </c>
      <c r="Q115" s="15">
        <f>SUM(L115:N115,F115:H115)</f>
        <v>33</v>
      </c>
      <c r="R115" s="17">
        <f>1/F115+1/G115+1/H115+1/L115+1/M115+1/N115</f>
        <v>2.1666666666666665</v>
      </c>
      <c r="T115" s="14">
        <v>9</v>
      </c>
      <c r="U115" s="14">
        <v>9</v>
      </c>
      <c r="V115" s="14">
        <v>9</v>
      </c>
      <c r="W115" s="15">
        <f>SUM(T115:V115)</f>
        <v>27</v>
      </c>
      <c r="X115" s="15">
        <f>SUM(T115:V115,L115:N115)</f>
        <v>54</v>
      </c>
      <c r="Y115" s="17">
        <f>1/L115+1/M115+1/N115+1/T115+1/U115+1/V115</f>
        <v>0.66666666666666674</v>
      </c>
      <c r="Z115" s="15">
        <f t="shared" si="40"/>
        <v>33</v>
      </c>
      <c r="AA115" s="17">
        <f t="shared" si="41"/>
        <v>2.1666666666666665</v>
      </c>
      <c r="AC115" s="15">
        <f t="shared" si="33"/>
        <v>1</v>
      </c>
      <c r="AD115" s="15">
        <f t="shared" si="34"/>
        <v>0</v>
      </c>
      <c r="AE115" s="15">
        <f t="shared" si="35"/>
        <v>0</v>
      </c>
      <c r="AF115" s="15">
        <f t="shared" si="36"/>
        <v>0</v>
      </c>
      <c r="AG115" s="15">
        <f t="shared" si="37"/>
        <v>2</v>
      </c>
      <c r="AH115" s="15" t="str">
        <f t="shared" si="38"/>
        <v>El Camino Real</v>
      </c>
      <c r="AI115" s="15">
        <f t="shared" si="39"/>
        <v>0</v>
      </c>
    </row>
    <row r="116" spans="1:35">
      <c r="A116" s="14" t="s">
        <v>17</v>
      </c>
      <c r="B116" s="14" t="s">
        <v>91</v>
      </c>
      <c r="C116" s="14" t="s">
        <v>422</v>
      </c>
      <c r="D116" s="14" t="s">
        <v>423</v>
      </c>
      <c r="E116" s="14" t="s">
        <v>331</v>
      </c>
      <c r="F116" s="14">
        <v>1</v>
      </c>
      <c r="G116" s="14">
        <v>3</v>
      </c>
      <c r="H116" s="14">
        <v>3</v>
      </c>
      <c r="I116" s="15">
        <f>SUM(F116:H116)</f>
        <v>7</v>
      </c>
      <c r="J116" s="17">
        <f>1/F116+1/G116+1/H116</f>
        <v>1.6666666666666665</v>
      </c>
      <c r="L116" s="14">
        <v>9</v>
      </c>
      <c r="M116" s="14">
        <v>9</v>
      </c>
      <c r="N116" s="14">
        <v>9</v>
      </c>
      <c r="O116" s="15">
        <f>SUM(L116:N116)</f>
        <v>27</v>
      </c>
      <c r="P116" s="17">
        <f>1/L116+1/M116+1/N116</f>
        <v>0.33333333333333331</v>
      </c>
      <c r="Q116" s="15">
        <f>SUM(L116:N116,F116:H116)</f>
        <v>34</v>
      </c>
      <c r="R116" s="17">
        <f>1/F116+1/G116+1/H116+1/L116+1/M116+1/N116</f>
        <v>2</v>
      </c>
      <c r="T116" s="14">
        <v>9</v>
      </c>
      <c r="U116" s="14">
        <v>9</v>
      </c>
      <c r="V116" s="14">
        <v>9</v>
      </c>
      <c r="W116" s="15">
        <f>SUM(T116:V116)</f>
        <v>27</v>
      </c>
      <c r="X116" s="15">
        <f>SUM(T116:V116,L116:N116)</f>
        <v>54</v>
      </c>
      <c r="Y116" s="17">
        <f>1/L116+1/M116+1/N116+1/T116+1/U116+1/V116</f>
        <v>0.66666666666666674</v>
      </c>
      <c r="Z116" s="15">
        <f t="shared" si="40"/>
        <v>34</v>
      </c>
      <c r="AA116" s="17">
        <f t="shared" si="41"/>
        <v>2</v>
      </c>
      <c r="AC116" s="15">
        <f t="shared" si="33"/>
        <v>1</v>
      </c>
      <c r="AD116" s="15">
        <f t="shared" si="34"/>
        <v>0</v>
      </c>
      <c r="AE116" s="15">
        <f t="shared" si="35"/>
        <v>0</v>
      </c>
      <c r="AF116" s="15">
        <f t="shared" si="36"/>
        <v>0</v>
      </c>
      <c r="AG116" s="15">
        <f t="shared" si="37"/>
        <v>2</v>
      </c>
      <c r="AH116" s="15" t="str">
        <f t="shared" si="38"/>
        <v>Redlands East Valley</v>
      </c>
      <c r="AI116" s="15">
        <f t="shared" si="39"/>
        <v>0</v>
      </c>
    </row>
    <row r="117" spans="1:35">
      <c r="A117" s="14" t="s">
        <v>17</v>
      </c>
      <c r="B117" s="14" t="s">
        <v>20</v>
      </c>
      <c r="C117" s="14" t="s">
        <v>491</v>
      </c>
      <c r="D117" s="14" t="s">
        <v>492</v>
      </c>
      <c r="E117" s="14" t="s">
        <v>493</v>
      </c>
      <c r="F117" s="14">
        <v>2</v>
      </c>
      <c r="G117" s="14">
        <v>4</v>
      </c>
      <c r="H117" s="14">
        <v>1</v>
      </c>
      <c r="I117" s="15">
        <f>SUM(F117:H117)</f>
        <v>7</v>
      </c>
      <c r="J117" s="17">
        <f>1/F117+1/G117+1/H117</f>
        <v>1.75</v>
      </c>
      <c r="L117" s="14">
        <v>9</v>
      </c>
      <c r="M117" s="14">
        <v>9</v>
      </c>
      <c r="N117" s="14">
        <v>9</v>
      </c>
      <c r="O117" s="15">
        <f>SUM(L117:N117)</f>
        <v>27</v>
      </c>
      <c r="P117" s="17">
        <f>1/L117+1/M117+1/N117</f>
        <v>0.33333333333333331</v>
      </c>
      <c r="Q117" s="15">
        <f>SUM(L117:N117,F117:H117)</f>
        <v>34</v>
      </c>
      <c r="R117" s="17">
        <f>1/F117+1/G117+1/H117+1/L117+1/M117+1/N117</f>
        <v>2.0833333333333335</v>
      </c>
      <c r="T117" s="14">
        <v>9</v>
      </c>
      <c r="U117" s="14">
        <v>9</v>
      </c>
      <c r="V117" s="14">
        <v>9</v>
      </c>
      <c r="W117" s="15">
        <f>SUM(T117:V117)</f>
        <v>27</v>
      </c>
      <c r="X117" s="15">
        <f>SUM(T117:V117,L117:N117)</f>
        <v>54</v>
      </c>
      <c r="Y117" s="17">
        <f>1/L117+1/M117+1/N117+1/T117+1/U117+1/V117</f>
        <v>0.66666666666666674</v>
      </c>
      <c r="Z117" s="15">
        <f t="shared" si="40"/>
        <v>34</v>
      </c>
      <c r="AA117" s="17">
        <f t="shared" si="41"/>
        <v>2.0833333333333335</v>
      </c>
      <c r="AC117" s="15">
        <f t="shared" si="33"/>
        <v>1</v>
      </c>
      <c r="AD117" s="15">
        <f t="shared" si="34"/>
        <v>0</v>
      </c>
      <c r="AE117" s="15">
        <f t="shared" si="35"/>
        <v>0</v>
      </c>
      <c r="AF117" s="15">
        <f t="shared" si="36"/>
        <v>0</v>
      </c>
      <c r="AG117" s="15">
        <f t="shared" si="37"/>
        <v>2</v>
      </c>
      <c r="AH117" s="15" t="str">
        <f t="shared" si="38"/>
        <v>Vista Murrieta</v>
      </c>
      <c r="AI117" s="15">
        <f t="shared" si="39"/>
        <v>0</v>
      </c>
    </row>
    <row r="118" spans="1:35">
      <c r="A118" s="14" t="s">
        <v>17</v>
      </c>
      <c r="B118" s="14" t="s">
        <v>103</v>
      </c>
      <c r="C118" s="14" t="s">
        <v>463</v>
      </c>
      <c r="D118" s="14" t="s">
        <v>464</v>
      </c>
      <c r="E118" s="14" t="s">
        <v>465</v>
      </c>
      <c r="F118" s="14">
        <v>2</v>
      </c>
      <c r="G118" s="14">
        <v>3</v>
      </c>
      <c r="H118" s="14">
        <v>3</v>
      </c>
      <c r="I118" s="15">
        <f>SUM(F118:H118)</f>
        <v>8</v>
      </c>
      <c r="J118" s="17">
        <f>1/F118+1/G118+1/H118</f>
        <v>1.1666666666666665</v>
      </c>
      <c r="L118" s="14">
        <v>9</v>
      </c>
      <c r="M118" s="14">
        <v>9</v>
      </c>
      <c r="N118" s="14">
        <v>9</v>
      </c>
      <c r="O118" s="15">
        <f>SUM(L118:N118)</f>
        <v>27</v>
      </c>
      <c r="P118" s="17">
        <f>1/L118+1/M118+1/N118</f>
        <v>0.33333333333333331</v>
      </c>
      <c r="Q118" s="15">
        <f>SUM(L118:N118,F118:H118)</f>
        <v>35</v>
      </c>
      <c r="R118" s="17">
        <f>1/F118+1/G118+1/H118+1/L118+1/M118+1/N118</f>
        <v>1.5</v>
      </c>
      <c r="T118" s="14">
        <v>9</v>
      </c>
      <c r="U118" s="14">
        <v>9</v>
      </c>
      <c r="V118" s="14">
        <v>9</v>
      </c>
      <c r="W118" s="15">
        <f>SUM(T118:V118)</f>
        <v>27</v>
      </c>
      <c r="X118" s="15">
        <f>SUM(T118:V118,L118:N118)</f>
        <v>54</v>
      </c>
      <c r="Y118" s="17">
        <f>1/L118+1/M118+1/N118+1/T118+1/U118+1/V118</f>
        <v>0.66666666666666674</v>
      </c>
      <c r="Z118" s="15">
        <f t="shared" si="40"/>
        <v>35</v>
      </c>
      <c r="AA118" s="17">
        <f t="shared" si="41"/>
        <v>1.5</v>
      </c>
      <c r="AC118" s="15">
        <f t="shared" si="33"/>
        <v>0</v>
      </c>
      <c r="AD118" s="15">
        <f t="shared" si="34"/>
        <v>0</v>
      </c>
      <c r="AE118" s="15">
        <f t="shared" si="35"/>
        <v>0</v>
      </c>
      <c r="AF118" s="15">
        <f t="shared" si="36"/>
        <v>0</v>
      </c>
      <c r="AG118" s="15">
        <f t="shared" si="37"/>
        <v>0</v>
      </c>
      <c r="AH118" s="15" t="str">
        <f t="shared" si="38"/>
        <v>Sonora</v>
      </c>
      <c r="AI118" s="15">
        <f t="shared" si="39"/>
        <v>0</v>
      </c>
    </row>
    <row r="119" spans="1:35">
      <c r="A119" s="14" t="s">
        <v>17</v>
      </c>
      <c r="B119" s="14" t="s">
        <v>20</v>
      </c>
      <c r="C119" s="14" t="s">
        <v>471</v>
      </c>
      <c r="D119" s="14" t="s">
        <v>472</v>
      </c>
      <c r="E119" s="14" t="s">
        <v>473</v>
      </c>
      <c r="F119" s="14">
        <v>3</v>
      </c>
      <c r="G119" s="14">
        <v>3</v>
      </c>
      <c r="H119" s="14">
        <v>2</v>
      </c>
      <c r="I119" s="15">
        <f>SUM(F119:H119)</f>
        <v>8</v>
      </c>
      <c r="J119" s="17">
        <f>1/F119+1/G119+1/H119</f>
        <v>1.1666666666666665</v>
      </c>
      <c r="L119" s="14">
        <v>9</v>
      </c>
      <c r="M119" s="14">
        <v>9</v>
      </c>
      <c r="N119" s="14">
        <v>9</v>
      </c>
      <c r="O119" s="15">
        <f>SUM(L119:N119)</f>
        <v>27</v>
      </c>
      <c r="P119" s="17">
        <f>1/L119+1/M119+1/N119</f>
        <v>0.33333333333333331</v>
      </c>
      <c r="Q119" s="15">
        <f>SUM(L119:N119,F119:H119)</f>
        <v>35</v>
      </c>
      <c r="R119" s="17">
        <f>1/F119+1/G119+1/H119+1/L119+1/M119+1/N119</f>
        <v>1.5</v>
      </c>
      <c r="T119" s="14">
        <v>9</v>
      </c>
      <c r="U119" s="14">
        <v>9</v>
      </c>
      <c r="V119" s="14">
        <v>9</v>
      </c>
      <c r="W119" s="15">
        <f>SUM(T119:V119)</f>
        <v>27</v>
      </c>
      <c r="X119" s="15">
        <f>SUM(T119:V119,L119:N119)</f>
        <v>54</v>
      </c>
      <c r="Y119" s="17">
        <f>1/L119+1/M119+1/N119+1/T119+1/U119+1/V119</f>
        <v>0.66666666666666674</v>
      </c>
      <c r="Z119" s="15">
        <f t="shared" si="40"/>
        <v>35</v>
      </c>
      <c r="AA119" s="17">
        <f t="shared" si="41"/>
        <v>1.5</v>
      </c>
      <c r="AC119" s="15">
        <f t="shared" si="33"/>
        <v>0</v>
      </c>
      <c r="AD119" s="15">
        <f t="shared" si="34"/>
        <v>0</v>
      </c>
      <c r="AE119" s="15">
        <f t="shared" si="35"/>
        <v>0</v>
      </c>
      <c r="AF119" s="15">
        <f t="shared" si="36"/>
        <v>0</v>
      </c>
      <c r="AG119" s="15">
        <f t="shared" si="37"/>
        <v>0</v>
      </c>
      <c r="AH119" s="15" t="str">
        <f t="shared" si="38"/>
        <v>Vista Murrieta</v>
      </c>
      <c r="AI119" s="15">
        <f t="shared" si="39"/>
        <v>0</v>
      </c>
    </row>
    <row r="120" spans="1:35">
      <c r="A120" s="14" t="s">
        <v>17</v>
      </c>
      <c r="B120" s="14" t="s">
        <v>91</v>
      </c>
      <c r="C120" s="14" t="s">
        <v>395</v>
      </c>
      <c r="D120" s="14" t="s">
        <v>396</v>
      </c>
      <c r="E120" s="14" t="s">
        <v>397</v>
      </c>
      <c r="F120" s="14">
        <v>2</v>
      </c>
      <c r="G120" s="14">
        <v>2</v>
      </c>
      <c r="H120" s="14">
        <v>4</v>
      </c>
      <c r="I120" s="15">
        <f>SUM(F120:H120)</f>
        <v>8</v>
      </c>
      <c r="J120" s="17">
        <f>1/F120+1/G120+1/H120</f>
        <v>1.25</v>
      </c>
      <c r="L120" s="14">
        <v>9</v>
      </c>
      <c r="M120" s="14">
        <v>9</v>
      </c>
      <c r="N120" s="14">
        <v>9</v>
      </c>
      <c r="O120" s="15">
        <f>SUM(L120:N120)</f>
        <v>27</v>
      </c>
      <c r="P120" s="17">
        <f>1/L120+1/M120+1/N120</f>
        <v>0.33333333333333331</v>
      </c>
      <c r="Q120" s="15">
        <f>SUM(L120:N120,F120:H120)</f>
        <v>35</v>
      </c>
      <c r="R120" s="17">
        <f>1/F120+1/G120+1/H120+1/L120+1/M120+1/N120</f>
        <v>1.5833333333333335</v>
      </c>
      <c r="T120" s="14">
        <v>9</v>
      </c>
      <c r="U120" s="14">
        <v>9</v>
      </c>
      <c r="V120" s="14">
        <v>9</v>
      </c>
      <c r="W120" s="15">
        <f>SUM(T120:V120)</f>
        <v>27</v>
      </c>
      <c r="X120" s="15">
        <f>SUM(T120:V120,L120:N120)</f>
        <v>54</v>
      </c>
      <c r="Y120" s="17">
        <f>1/L120+1/M120+1/N120+1/T120+1/U120+1/V120</f>
        <v>0.66666666666666674</v>
      </c>
      <c r="Z120" s="15">
        <f t="shared" si="40"/>
        <v>35</v>
      </c>
      <c r="AA120" s="17">
        <f t="shared" si="41"/>
        <v>1.5833333333333335</v>
      </c>
      <c r="AC120" s="15">
        <f t="shared" si="33"/>
        <v>0</v>
      </c>
      <c r="AD120" s="15">
        <f t="shared" si="34"/>
        <v>0</v>
      </c>
      <c r="AE120" s="15">
        <f t="shared" si="35"/>
        <v>0</v>
      </c>
      <c r="AF120" s="15">
        <f t="shared" si="36"/>
        <v>0</v>
      </c>
      <c r="AG120" s="15">
        <f t="shared" si="37"/>
        <v>0</v>
      </c>
      <c r="AH120" s="15" t="str">
        <f t="shared" si="38"/>
        <v>Redlands East Valley</v>
      </c>
      <c r="AI120" s="15">
        <f t="shared" si="39"/>
        <v>0</v>
      </c>
    </row>
    <row r="121" spans="1:35">
      <c r="A121" s="14" t="s">
        <v>17</v>
      </c>
      <c r="B121" s="14" t="s">
        <v>28</v>
      </c>
      <c r="C121" s="14" t="s">
        <v>451</v>
      </c>
      <c r="D121" s="14" t="s">
        <v>452</v>
      </c>
      <c r="E121" s="14" t="s">
        <v>453</v>
      </c>
      <c r="F121" s="14">
        <v>2</v>
      </c>
      <c r="G121" s="14">
        <v>2</v>
      </c>
      <c r="H121" s="14">
        <v>4</v>
      </c>
      <c r="I121" s="15">
        <f>SUM(F121:H121)</f>
        <v>8</v>
      </c>
      <c r="J121" s="17">
        <f>1/F121+1/G121+1/H121</f>
        <v>1.25</v>
      </c>
      <c r="L121" s="14">
        <v>9</v>
      </c>
      <c r="M121" s="14">
        <v>9</v>
      </c>
      <c r="N121" s="14">
        <v>9</v>
      </c>
      <c r="O121" s="15">
        <f>SUM(L121:N121)</f>
        <v>27</v>
      </c>
      <c r="P121" s="17">
        <f>1/L121+1/M121+1/N121</f>
        <v>0.33333333333333331</v>
      </c>
      <c r="Q121" s="15">
        <f>SUM(L121:N121,F121:H121)</f>
        <v>35</v>
      </c>
      <c r="R121" s="17">
        <f>1/F121+1/G121+1/H121+1/L121+1/M121+1/N121</f>
        <v>1.5833333333333335</v>
      </c>
      <c r="T121" s="14">
        <v>9</v>
      </c>
      <c r="U121" s="14">
        <v>9</v>
      </c>
      <c r="V121" s="14">
        <v>9</v>
      </c>
      <c r="W121" s="15">
        <f>SUM(T121:V121)</f>
        <v>27</v>
      </c>
      <c r="X121" s="15">
        <f>SUM(T121:V121,L121:N121)</f>
        <v>54</v>
      </c>
      <c r="Y121" s="17">
        <f>1/L121+1/M121+1/N121+1/T121+1/U121+1/V121</f>
        <v>0.66666666666666674</v>
      </c>
      <c r="Z121" s="15">
        <f t="shared" si="40"/>
        <v>35</v>
      </c>
      <c r="AA121" s="17">
        <f t="shared" si="41"/>
        <v>1.5833333333333335</v>
      </c>
      <c r="AC121" s="15">
        <f t="shared" si="33"/>
        <v>0</v>
      </c>
      <c r="AD121" s="15">
        <f t="shared" si="34"/>
        <v>0</v>
      </c>
      <c r="AE121" s="15">
        <f t="shared" si="35"/>
        <v>0</v>
      </c>
      <c r="AF121" s="15">
        <f t="shared" si="36"/>
        <v>0</v>
      </c>
      <c r="AG121" s="15">
        <f t="shared" si="37"/>
        <v>0</v>
      </c>
      <c r="AH121" s="15" t="str">
        <f t="shared" si="38"/>
        <v>Riverside STEM</v>
      </c>
      <c r="AI121" s="15">
        <f t="shared" si="39"/>
        <v>0</v>
      </c>
    </row>
    <row r="122" spans="1:35">
      <c r="A122" s="14" t="s">
        <v>17</v>
      </c>
      <c r="B122" s="14" t="s">
        <v>20</v>
      </c>
      <c r="C122" s="14" t="s">
        <v>477</v>
      </c>
      <c r="D122" s="14" t="s">
        <v>478</v>
      </c>
      <c r="E122" s="14" t="s">
        <v>237</v>
      </c>
      <c r="F122" s="14">
        <v>3</v>
      </c>
      <c r="G122" s="14">
        <v>3</v>
      </c>
      <c r="H122" s="14">
        <v>3</v>
      </c>
      <c r="I122" s="15">
        <f>SUM(F122:H122)</f>
        <v>9</v>
      </c>
      <c r="J122" s="17">
        <f>1/F122+1/G122+1/H122</f>
        <v>1</v>
      </c>
      <c r="L122" s="14">
        <v>9</v>
      </c>
      <c r="M122" s="14">
        <v>9</v>
      </c>
      <c r="N122" s="14">
        <v>9</v>
      </c>
      <c r="O122" s="15">
        <f>SUM(L122:N122)</f>
        <v>27</v>
      </c>
      <c r="P122" s="17">
        <f>1/L122+1/M122+1/N122</f>
        <v>0.33333333333333331</v>
      </c>
      <c r="Q122" s="15">
        <f>SUM(L122:N122,F122:H122)</f>
        <v>36</v>
      </c>
      <c r="R122" s="17">
        <f>1/F122+1/G122+1/H122+1/L122+1/M122+1/N122</f>
        <v>1.3333333333333335</v>
      </c>
      <c r="T122" s="14">
        <v>9</v>
      </c>
      <c r="U122" s="14">
        <v>9</v>
      </c>
      <c r="V122" s="14">
        <v>9</v>
      </c>
      <c r="W122" s="15">
        <f>SUM(T122:V122)</f>
        <v>27</v>
      </c>
      <c r="X122" s="15">
        <f>SUM(T122:V122,L122:N122)</f>
        <v>54</v>
      </c>
      <c r="Y122" s="17">
        <f>1/L122+1/M122+1/N122+1/T122+1/U122+1/V122</f>
        <v>0.66666666666666674</v>
      </c>
      <c r="Z122" s="15">
        <f t="shared" si="40"/>
        <v>36</v>
      </c>
      <c r="AA122" s="17">
        <f t="shared" si="41"/>
        <v>1.3333333333333335</v>
      </c>
      <c r="AC122" s="15">
        <f t="shared" si="33"/>
        <v>0</v>
      </c>
      <c r="AD122" s="15">
        <f t="shared" si="34"/>
        <v>0</v>
      </c>
      <c r="AE122" s="15">
        <f t="shared" si="35"/>
        <v>0</v>
      </c>
      <c r="AF122" s="15">
        <f t="shared" si="36"/>
        <v>0</v>
      </c>
      <c r="AG122" s="15">
        <f t="shared" si="37"/>
        <v>0</v>
      </c>
      <c r="AH122" s="15" t="str">
        <f t="shared" si="38"/>
        <v>Vista Murrieta</v>
      </c>
      <c r="AI122" s="15">
        <f t="shared" si="39"/>
        <v>0</v>
      </c>
    </row>
    <row r="123" spans="1:35">
      <c r="A123" s="14" t="s">
        <v>17</v>
      </c>
      <c r="B123" s="14" t="s">
        <v>20</v>
      </c>
      <c r="C123" s="14" t="s">
        <v>499</v>
      </c>
      <c r="D123" s="14" t="s">
        <v>500</v>
      </c>
      <c r="E123" s="14" t="s">
        <v>501</v>
      </c>
      <c r="F123" s="14">
        <v>3</v>
      </c>
      <c r="G123" s="14">
        <v>2</v>
      </c>
      <c r="H123" s="14">
        <v>4</v>
      </c>
      <c r="I123" s="15">
        <f>SUM(F123:H123)</f>
        <v>9</v>
      </c>
      <c r="J123" s="17">
        <f>1/F123+1/G123+1/H123</f>
        <v>1.0833333333333333</v>
      </c>
      <c r="L123" s="14">
        <v>9</v>
      </c>
      <c r="M123" s="14">
        <v>9</v>
      </c>
      <c r="N123" s="14">
        <v>9</v>
      </c>
      <c r="O123" s="15">
        <f>SUM(L123:N123)</f>
        <v>27</v>
      </c>
      <c r="P123" s="17">
        <f>1/L123+1/M123+1/N123</f>
        <v>0.33333333333333331</v>
      </c>
      <c r="Q123" s="15">
        <f>SUM(L123:N123,F123:H123)</f>
        <v>36</v>
      </c>
      <c r="R123" s="17">
        <f>1/F123+1/G123+1/H123+1/L123+1/M123+1/N123</f>
        <v>1.4166666666666667</v>
      </c>
      <c r="T123" s="14">
        <v>9</v>
      </c>
      <c r="U123" s="14">
        <v>9</v>
      </c>
      <c r="V123" s="14">
        <v>9</v>
      </c>
      <c r="W123" s="15">
        <f>SUM(T123:V123)</f>
        <v>27</v>
      </c>
      <c r="X123" s="15">
        <f>SUM(T123:V123,L123:N123)</f>
        <v>54</v>
      </c>
      <c r="Y123" s="17">
        <f>1/L123+1/M123+1/N123+1/T123+1/U123+1/V123</f>
        <v>0.66666666666666674</v>
      </c>
      <c r="Z123" s="15">
        <f t="shared" si="40"/>
        <v>36</v>
      </c>
      <c r="AA123" s="17">
        <f t="shared" si="41"/>
        <v>1.4166666666666667</v>
      </c>
      <c r="AC123" s="15">
        <f t="shared" si="33"/>
        <v>0</v>
      </c>
      <c r="AD123" s="15">
        <f t="shared" si="34"/>
        <v>0</v>
      </c>
      <c r="AE123" s="15">
        <f t="shared" si="35"/>
        <v>0</v>
      </c>
      <c r="AF123" s="15">
        <f t="shared" si="36"/>
        <v>0</v>
      </c>
      <c r="AG123" s="15">
        <f t="shared" si="37"/>
        <v>0</v>
      </c>
      <c r="AH123" s="15" t="str">
        <f t="shared" si="38"/>
        <v>Vista Murrieta</v>
      </c>
      <c r="AI123" s="15">
        <f t="shared" si="39"/>
        <v>0</v>
      </c>
    </row>
    <row r="124" spans="1:35">
      <c r="A124" s="14" t="s">
        <v>17</v>
      </c>
      <c r="B124" s="14" t="s">
        <v>28</v>
      </c>
      <c r="C124" s="14" t="s">
        <v>448</v>
      </c>
      <c r="D124" s="14" t="s">
        <v>449</v>
      </c>
      <c r="E124" s="14" t="s">
        <v>450</v>
      </c>
      <c r="F124" s="14">
        <v>4</v>
      </c>
      <c r="G124" s="14">
        <v>3</v>
      </c>
      <c r="H124" s="14">
        <v>2</v>
      </c>
      <c r="I124" s="15">
        <f>SUM(F124:H124)</f>
        <v>9</v>
      </c>
      <c r="J124" s="17">
        <f>1/F124+1/G124+1/H124</f>
        <v>1.0833333333333333</v>
      </c>
      <c r="L124" s="14">
        <v>9</v>
      </c>
      <c r="M124" s="14">
        <v>9</v>
      </c>
      <c r="N124" s="14">
        <v>9</v>
      </c>
      <c r="O124" s="15">
        <f>SUM(L124:N124)</f>
        <v>27</v>
      </c>
      <c r="P124" s="17">
        <f>1/L124+1/M124+1/N124</f>
        <v>0.33333333333333331</v>
      </c>
      <c r="Q124" s="15">
        <f>SUM(L124:N124,F124:H124)</f>
        <v>36</v>
      </c>
      <c r="R124" s="17">
        <f>1/F124+1/G124+1/H124+1/L124+1/M124+1/N124</f>
        <v>1.4166666666666667</v>
      </c>
      <c r="T124" s="14">
        <v>9</v>
      </c>
      <c r="U124" s="14">
        <v>9</v>
      </c>
      <c r="V124" s="14">
        <v>9</v>
      </c>
      <c r="W124" s="15">
        <f>SUM(T124:V124)</f>
        <v>27</v>
      </c>
      <c r="X124" s="15">
        <f>SUM(T124:V124,L124:N124)</f>
        <v>54</v>
      </c>
      <c r="Y124" s="17">
        <f>1/L124+1/M124+1/N124+1/T124+1/U124+1/V124</f>
        <v>0.66666666666666674</v>
      </c>
      <c r="Z124" s="15">
        <f t="shared" si="40"/>
        <v>36</v>
      </c>
      <c r="AA124" s="17">
        <f t="shared" si="41"/>
        <v>1.4166666666666667</v>
      </c>
      <c r="AC124" s="15">
        <f t="shared" si="33"/>
        <v>0</v>
      </c>
      <c r="AD124" s="15">
        <f t="shared" si="34"/>
        <v>0</v>
      </c>
      <c r="AE124" s="15">
        <f t="shared" si="35"/>
        <v>0</v>
      </c>
      <c r="AF124" s="15">
        <f>COUNTIF(AB124,"*1*")+COUNTIF(AB124,"*2*")+COUNTIF(AB124,"*3*")</f>
        <v>0</v>
      </c>
      <c r="AG124" s="15">
        <f t="shared" si="37"/>
        <v>0</v>
      </c>
      <c r="AH124" s="15" t="str">
        <f t="shared" si="38"/>
        <v>Riverside STEM</v>
      </c>
      <c r="AI124" s="15">
        <f t="shared" si="39"/>
        <v>0</v>
      </c>
    </row>
    <row r="125" spans="1:35">
      <c r="A125" s="14" t="s">
        <v>17</v>
      </c>
      <c r="B125" s="14" t="s">
        <v>20</v>
      </c>
      <c r="C125" s="14" t="s">
        <v>494</v>
      </c>
      <c r="D125" s="14" t="s">
        <v>259</v>
      </c>
      <c r="E125" s="14" t="s">
        <v>495</v>
      </c>
      <c r="F125" s="14">
        <v>4</v>
      </c>
      <c r="G125" s="14">
        <v>4</v>
      </c>
      <c r="H125" s="14">
        <v>2</v>
      </c>
      <c r="I125" s="15">
        <f>SUM(F125:H125)</f>
        <v>10</v>
      </c>
      <c r="J125" s="17">
        <f>1/F125+1/G125+1/H125</f>
        <v>1</v>
      </c>
      <c r="L125" s="14">
        <v>9</v>
      </c>
      <c r="M125" s="14">
        <v>9</v>
      </c>
      <c r="N125" s="14">
        <v>9</v>
      </c>
      <c r="O125" s="15">
        <f>SUM(L125:N125)</f>
        <v>27</v>
      </c>
      <c r="P125" s="17">
        <f>1/L125+1/M125+1/N125</f>
        <v>0.33333333333333331</v>
      </c>
      <c r="Q125" s="15">
        <f>SUM(L125:N125,F125:H125)</f>
        <v>37</v>
      </c>
      <c r="R125" s="17">
        <f>1/F125+1/G125+1/H125+1/L125+1/M125+1/N125</f>
        <v>1.3333333333333335</v>
      </c>
      <c r="T125" s="14">
        <v>9</v>
      </c>
      <c r="U125" s="14">
        <v>9</v>
      </c>
      <c r="V125" s="14">
        <v>9</v>
      </c>
      <c r="W125" s="15">
        <f>SUM(T125:V125)</f>
        <v>27</v>
      </c>
      <c r="X125" s="15">
        <f>SUM(T125:V125,L125:N125)</f>
        <v>54</v>
      </c>
      <c r="Y125" s="17">
        <f>1/L125+1/M125+1/N125+1/T125+1/U125+1/V125</f>
        <v>0.66666666666666674</v>
      </c>
      <c r="Z125" s="15">
        <f t="shared" si="40"/>
        <v>37</v>
      </c>
      <c r="AA125" s="17">
        <f t="shared" si="41"/>
        <v>1.3333333333333335</v>
      </c>
      <c r="AC125" s="15">
        <f t="shared" si="33"/>
        <v>0</v>
      </c>
      <c r="AD125" s="15">
        <f t="shared" si="34"/>
        <v>0</v>
      </c>
      <c r="AE125" s="15">
        <f t="shared" si="35"/>
        <v>0</v>
      </c>
      <c r="AF125" s="15">
        <f>COUNTIF(AB125,"*1*")+COUNTIF(AB125,"*2*")+COUNTIF(AB125,"*3*")</f>
        <v>0</v>
      </c>
      <c r="AG125" s="15">
        <f t="shared" si="37"/>
        <v>0</v>
      </c>
      <c r="AH125" s="15" t="str">
        <f t="shared" si="38"/>
        <v>Vista Murrieta</v>
      </c>
      <c r="AI125" s="15">
        <f t="shared" si="39"/>
        <v>0</v>
      </c>
    </row>
    <row r="126" spans="1:35">
      <c r="A126" s="14" t="s">
        <v>17</v>
      </c>
      <c r="B126" s="14" t="s">
        <v>20</v>
      </c>
      <c r="C126" s="14" t="s">
        <v>474</v>
      </c>
      <c r="D126" s="14" t="s">
        <v>475</v>
      </c>
      <c r="E126" s="14" t="s">
        <v>476</v>
      </c>
      <c r="F126" s="14">
        <v>3</v>
      </c>
      <c r="G126" s="14">
        <v>5</v>
      </c>
      <c r="H126" s="14">
        <v>2</v>
      </c>
      <c r="I126" s="15">
        <f>SUM(F126:H126)</f>
        <v>10</v>
      </c>
      <c r="J126" s="17">
        <f>1/F126+1/G126+1/H126</f>
        <v>1.0333333333333332</v>
      </c>
      <c r="L126" s="14">
        <v>9</v>
      </c>
      <c r="M126" s="14">
        <v>9</v>
      </c>
      <c r="N126" s="14">
        <v>9</v>
      </c>
      <c r="O126" s="15">
        <f>SUM(L126:N126)</f>
        <v>27</v>
      </c>
      <c r="P126" s="17">
        <f>1/L126+1/M126+1/N126</f>
        <v>0.33333333333333331</v>
      </c>
      <c r="Q126" s="15">
        <f>SUM(L126:N126,F126:H126)</f>
        <v>37</v>
      </c>
      <c r="R126" s="17">
        <f>1/F126+1/G126+1/H126+1/L126+1/M126+1/N126</f>
        <v>1.3666666666666667</v>
      </c>
      <c r="T126" s="14">
        <v>9</v>
      </c>
      <c r="U126" s="14">
        <v>9</v>
      </c>
      <c r="V126" s="14">
        <v>9</v>
      </c>
      <c r="W126" s="15">
        <f>SUM(T126:V126)</f>
        <v>27</v>
      </c>
      <c r="X126" s="15">
        <f>SUM(T126:V126,L126:N126)</f>
        <v>54</v>
      </c>
      <c r="Y126" s="17">
        <f>1/L126+1/M126+1/N126+1/T126+1/U126+1/V126</f>
        <v>0.66666666666666674</v>
      </c>
      <c r="Z126" s="15">
        <f t="shared" si="40"/>
        <v>37</v>
      </c>
      <c r="AA126" s="17">
        <f t="shared" si="41"/>
        <v>1.3666666666666667</v>
      </c>
      <c r="AC126" s="15">
        <f t="shared" si="33"/>
        <v>0</v>
      </c>
      <c r="AD126" s="15">
        <f t="shared" si="34"/>
        <v>0</v>
      </c>
      <c r="AE126" s="15">
        <f t="shared" si="35"/>
        <v>0</v>
      </c>
      <c r="AF126" s="15">
        <f>COUNTIF(AB126,"*1*")+COUNTIF(AB126,"*2*")+COUNTIF(AB126,"*3*")</f>
        <v>0</v>
      </c>
      <c r="AG126" s="15">
        <f t="shared" si="37"/>
        <v>0</v>
      </c>
      <c r="AH126" s="15" t="str">
        <f t="shared" si="38"/>
        <v>Vista Murrieta</v>
      </c>
      <c r="AI126" s="15">
        <f t="shared" si="39"/>
        <v>0</v>
      </c>
    </row>
    <row r="127" spans="1:35">
      <c r="A127" s="14" t="s">
        <v>17</v>
      </c>
      <c r="B127" s="14" t="s">
        <v>91</v>
      </c>
      <c r="C127" s="14" t="s">
        <v>392</v>
      </c>
      <c r="D127" s="14" t="s">
        <v>393</v>
      </c>
      <c r="E127" s="14" t="s">
        <v>394</v>
      </c>
      <c r="F127" s="14">
        <v>5</v>
      </c>
      <c r="G127" s="14">
        <v>2</v>
      </c>
      <c r="H127" s="14">
        <v>4</v>
      </c>
      <c r="I127" s="15">
        <f>SUM(F127:H127)</f>
        <v>11</v>
      </c>
      <c r="J127" s="17">
        <f>1/F127+1/G127+1/H127</f>
        <v>0.95</v>
      </c>
      <c r="L127" s="14">
        <v>9</v>
      </c>
      <c r="M127" s="14">
        <v>9</v>
      </c>
      <c r="N127" s="14">
        <v>9</v>
      </c>
      <c r="O127" s="15">
        <f>SUM(L127:N127)</f>
        <v>27</v>
      </c>
      <c r="P127" s="17">
        <f>1/L127+1/M127+1/N127</f>
        <v>0.33333333333333331</v>
      </c>
      <c r="Q127" s="15">
        <f>SUM(L127:N127,F127:H127)</f>
        <v>38</v>
      </c>
      <c r="R127" s="17">
        <f>1/F127+1/G127+1/H127+1/L127+1/M127+1/N127</f>
        <v>1.2833333333333334</v>
      </c>
      <c r="T127" s="14">
        <v>9</v>
      </c>
      <c r="U127" s="14">
        <v>9</v>
      </c>
      <c r="V127" s="14">
        <v>9</v>
      </c>
      <c r="W127" s="15">
        <f>SUM(T127:V127)</f>
        <v>27</v>
      </c>
      <c r="X127" s="15">
        <f>SUM(T127:V127,L127:N127)</f>
        <v>54</v>
      </c>
      <c r="Y127" s="17">
        <f>1/L127+1/M127+1/N127+1/T127+1/U127+1/V127</f>
        <v>0.66666666666666674</v>
      </c>
      <c r="Z127" s="15">
        <f t="shared" si="40"/>
        <v>38</v>
      </c>
      <c r="AA127" s="17">
        <f t="shared" si="41"/>
        <v>1.2833333333333334</v>
      </c>
      <c r="AC127" s="15">
        <f t="shared" si="33"/>
        <v>0</v>
      </c>
      <c r="AD127" s="15">
        <f t="shared" si="34"/>
        <v>0</v>
      </c>
      <c r="AE127" s="15">
        <f t="shared" si="35"/>
        <v>0</v>
      </c>
      <c r="AF127" s="15">
        <f>COUNTIF(AB127,"*1*")+COUNTIF(AB127,"*2*")+COUNTIF(AB127,"*3*")</f>
        <v>0</v>
      </c>
      <c r="AG127" s="15">
        <f t="shared" si="37"/>
        <v>0</v>
      </c>
      <c r="AH127" s="15" t="str">
        <f t="shared" si="38"/>
        <v>Redlands East Valley</v>
      </c>
      <c r="AI127" s="15">
        <f t="shared" si="39"/>
        <v>0</v>
      </c>
    </row>
    <row r="128" spans="1:35">
      <c r="A128" s="14" t="s">
        <v>17</v>
      </c>
      <c r="B128" s="14" t="s">
        <v>91</v>
      </c>
      <c r="C128" s="14" t="s">
        <v>419</v>
      </c>
      <c r="D128" s="14" t="s">
        <v>420</v>
      </c>
      <c r="E128" s="14" t="s">
        <v>421</v>
      </c>
      <c r="F128" s="14">
        <v>4</v>
      </c>
      <c r="G128" s="14">
        <v>4</v>
      </c>
      <c r="H128" s="14">
        <v>4</v>
      </c>
      <c r="I128" s="15">
        <f>SUM(F128:H128)</f>
        <v>12</v>
      </c>
      <c r="J128" s="17">
        <f>1/F128+1/G128+1/H128</f>
        <v>0.75</v>
      </c>
      <c r="L128" s="14">
        <v>9</v>
      </c>
      <c r="M128" s="14">
        <v>9</v>
      </c>
      <c r="N128" s="14">
        <v>9</v>
      </c>
      <c r="O128" s="15">
        <f>SUM(L128:N128)</f>
        <v>27</v>
      </c>
      <c r="P128" s="17">
        <f>1/L128+1/M128+1/N128</f>
        <v>0.33333333333333331</v>
      </c>
      <c r="Q128" s="15">
        <f>SUM(L128:N128,F128:H128)</f>
        <v>39</v>
      </c>
      <c r="R128" s="17">
        <f>1/F128+1/G128+1/H128+1/L128+1/M128+1/N128</f>
        <v>1.0833333333333335</v>
      </c>
      <c r="T128" s="14">
        <v>9</v>
      </c>
      <c r="U128" s="14">
        <v>9</v>
      </c>
      <c r="V128" s="14">
        <v>9</v>
      </c>
      <c r="W128" s="15">
        <f>SUM(T128:V128)</f>
        <v>27</v>
      </c>
      <c r="X128" s="15">
        <f>SUM(T128:V128,L128:N128)</f>
        <v>54</v>
      </c>
      <c r="Y128" s="17">
        <f>1/L128+1/M128+1/N128+1/T128+1/U128+1/V128</f>
        <v>0.66666666666666674</v>
      </c>
      <c r="Z128" s="15">
        <f t="shared" si="40"/>
        <v>39</v>
      </c>
      <c r="AA128" s="17">
        <f t="shared" si="41"/>
        <v>1.0833333333333335</v>
      </c>
      <c r="AC128" s="15">
        <f t="shared" si="33"/>
        <v>0</v>
      </c>
      <c r="AD128" s="15">
        <f t="shared" si="34"/>
        <v>0</v>
      </c>
      <c r="AE128" s="15">
        <f t="shared" si="35"/>
        <v>0</v>
      </c>
      <c r="AF128" s="15">
        <f>COUNTIF(AB128,"*1*")+COUNTIF(AB128,"*2*")+COUNTIF(AB128,"*3*")</f>
        <v>0</v>
      </c>
      <c r="AG128" s="15">
        <f t="shared" si="37"/>
        <v>0</v>
      </c>
      <c r="AH128" s="15" t="str">
        <f t="shared" si="38"/>
        <v>Redlands East Valley</v>
      </c>
      <c r="AI128" s="15">
        <f t="shared" si="39"/>
        <v>0</v>
      </c>
    </row>
    <row r="129" spans="1:35">
      <c r="A129" s="14" t="s">
        <v>17</v>
      </c>
      <c r="B129" s="14" t="s">
        <v>20</v>
      </c>
      <c r="C129" s="14" t="s">
        <v>508</v>
      </c>
      <c r="D129" s="14" t="s">
        <v>509</v>
      </c>
      <c r="E129" s="14" t="s">
        <v>510</v>
      </c>
      <c r="F129" s="14">
        <v>4</v>
      </c>
      <c r="G129" s="14">
        <v>4</v>
      </c>
      <c r="H129" s="14">
        <v>4</v>
      </c>
      <c r="I129" s="15">
        <f>SUM(F129:H129)</f>
        <v>12</v>
      </c>
      <c r="J129" s="17">
        <f>1/F129+1/G129+1/H129</f>
        <v>0.75</v>
      </c>
      <c r="L129" s="14">
        <v>9</v>
      </c>
      <c r="M129" s="14">
        <v>9</v>
      </c>
      <c r="N129" s="14">
        <v>9</v>
      </c>
      <c r="O129" s="15">
        <f>SUM(L129:N129)</f>
        <v>27</v>
      </c>
      <c r="P129" s="17">
        <f>1/L129+1/M129+1/N129</f>
        <v>0.33333333333333331</v>
      </c>
      <c r="Q129" s="15">
        <f>SUM(L129:N129,F129:H129)</f>
        <v>39</v>
      </c>
      <c r="R129" s="17">
        <f>1/F129+1/G129+1/H129+1/L129+1/M129+1/N129</f>
        <v>1.0833333333333335</v>
      </c>
      <c r="T129" s="14">
        <v>9</v>
      </c>
      <c r="U129" s="14">
        <v>9</v>
      </c>
      <c r="V129" s="14">
        <v>9</v>
      </c>
      <c r="W129" s="15">
        <f>SUM(T129:V129)</f>
        <v>27</v>
      </c>
      <c r="X129" s="15">
        <f>SUM(T129:V129,L129:N129)</f>
        <v>54</v>
      </c>
      <c r="Y129" s="17">
        <f>1/L129+1/M129+1/N129+1/T129+1/U129+1/V129</f>
        <v>0.66666666666666674</v>
      </c>
      <c r="Z129" s="15">
        <f t="shared" si="40"/>
        <v>39</v>
      </c>
      <c r="AA129" s="17">
        <f t="shared" si="41"/>
        <v>1.0833333333333335</v>
      </c>
      <c r="AC129" s="15">
        <f t="shared" si="33"/>
        <v>0</v>
      </c>
      <c r="AD129" s="15">
        <f t="shared" si="34"/>
        <v>0</v>
      </c>
      <c r="AE129" s="15">
        <f t="shared" si="35"/>
        <v>0</v>
      </c>
      <c r="AF129" s="15">
        <f t="shared" ref="AF129:AF136" si="42">COUNTIF(AB129,"*1*")+COUNTIF(AB129,"*2*")+COUNTIF(AB129,"*3*")</f>
        <v>0</v>
      </c>
      <c r="AG129" s="15">
        <f t="shared" si="37"/>
        <v>0</v>
      </c>
      <c r="AH129" s="15" t="str">
        <f t="shared" si="38"/>
        <v>Vista Murrieta</v>
      </c>
      <c r="AI129" s="15">
        <f t="shared" si="39"/>
        <v>0</v>
      </c>
    </row>
    <row r="130" spans="1:35">
      <c r="A130" s="14" t="s">
        <v>17</v>
      </c>
      <c r="B130" s="14" t="s">
        <v>91</v>
      </c>
      <c r="C130" s="14" t="s">
        <v>398</v>
      </c>
      <c r="D130" s="14" t="s">
        <v>399</v>
      </c>
      <c r="E130" s="14" t="s">
        <v>400</v>
      </c>
      <c r="F130" s="14">
        <v>4</v>
      </c>
      <c r="G130" s="14">
        <v>3</v>
      </c>
      <c r="H130" s="14">
        <v>5</v>
      </c>
      <c r="I130" s="15">
        <f>SUM(F130:H130)</f>
        <v>12</v>
      </c>
      <c r="J130" s="17">
        <f>1/F130+1/G130+1/H130</f>
        <v>0.78333333333333321</v>
      </c>
      <c r="L130" s="14">
        <v>9</v>
      </c>
      <c r="M130" s="14">
        <v>9</v>
      </c>
      <c r="N130" s="14">
        <v>9</v>
      </c>
      <c r="O130" s="15">
        <f>SUM(L130:N130)</f>
        <v>27</v>
      </c>
      <c r="P130" s="17">
        <f>1/L130+1/M130+1/N130</f>
        <v>0.33333333333333331</v>
      </c>
      <c r="Q130" s="15">
        <f>SUM(L130:N130,F130:H130)</f>
        <v>39</v>
      </c>
      <c r="R130" s="17">
        <f>1/F130+1/G130+1/H130+1/L130+1/M130+1/N130</f>
        <v>1.1166666666666667</v>
      </c>
      <c r="T130" s="14">
        <v>9</v>
      </c>
      <c r="U130" s="14">
        <v>9</v>
      </c>
      <c r="V130" s="14">
        <v>9</v>
      </c>
      <c r="W130" s="15">
        <f>SUM(T130:V130)</f>
        <v>27</v>
      </c>
      <c r="X130" s="15">
        <f>SUM(T130:V130,L130:N130)</f>
        <v>54</v>
      </c>
      <c r="Y130" s="17">
        <f>1/L130+1/M130+1/N130+1/T130+1/U130+1/V130</f>
        <v>0.66666666666666674</v>
      </c>
      <c r="Z130" s="15">
        <f t="shared" si="40"/>
        <v>39</v>
      </c>
      <c r="AA130" s="17">
        <f t="shared" si="41"/>
        <v>1.1166666666666667</v>
      </c>
      <c r="AC130" s="15">
        <f t="shared" si="33"/>
        <v>0</v>
      </c>
      <c r="AD130" s="15">
        <f t="shared" si="34"/>
        <v>0</v>
      </c>
      <c r="AE130" s="15">
        <f t="shared" si="35"/>
        <v>0</v>
      </c>
      <c r="AF130" s="15">
        <f t="shared" si="42"/>
        <v>0</v>
      </c>
      <c r="AG130" s="15">
        <f t="shared" si="37"/>
        <v>0</v>
      </c>
      <c r="AH130" s="15" t="str">
        <f t="shared" si="38"/>
        <v>Redlands East Valley</v>
      </c>
      <c r="AI130" s="15">
        <f t="shared" si="39"/>
        <v>0</v>
      </c>
    </row>
    <row r="131" spans="1:35">
      <c r="A131" s="14" t="s">
        <v>17</v>
      </c>
      <c r="B131" s="14" t="s">
        <v>28</v>
      </c>
      <c r="C131" s="14" t="s">
        <v>436</v>
      </c>
      <c r="D131" s="14" t="s">
        <v>437</v>
      </c>
      <c r="E131" s="14" t="s">
        <v>438</v>
      </c>
      <c r="F131" s="14">
        <v>4</v>
      </c>
      <c r="G131" s="14">
        <v>5</v>
      </c>
      <c r="H131" s="14">
        <v>3</v>
      </c>
      <c r="I131" s="15">
        <f>SUM(F131:H131)</f>
        <v>12</v>
      </c>
      <c r="J131" s="17">
        <f>1/F131+1/G131+1/H131</f>
        <v>0.78333333333333333</v>
      </c>
      <c r="L131" s="14">
        <v>9</v>
      </c>
      <c r="M131" s="14">
        <v>9</v>
      </c>
      <c r="N131" s="14">
        <v>9</v>
      </c>
      <c r="O131" s="15">
        <f>SUM(L131:N131)</f>
        <v>27</v>
      </c>
      <c r="P131" s="17">
        <f>1/L131+1/M131+1/N131</f>
        <v>0.33333333333333331</v>
      </c>
      <c r="Q131" s="15">
        <f>SUM(L131:N131,F131:H131)</f>
        <v>39</v>
      </c>
      <c r="R131" s="17">
        <f>1/F131+1/G131+1/H131+1/L131+1/M131+1/N131</f>
        <v>1.1166666666666667</v>
      </c>
      <c r="T131" s="14">
        <v>9</v>
      </c>
      <c r="U131" s="14">
        <v>9</v>
      </c>
      <c r="V131" s="14">
        <v>9</v>
      </c>
      <c r="W131" s="15">
        <f>SUM(T131:V131)</f>
        <v>27</v>
      </c>
      <c r="X131" s="15">
        <f>SUM(T131:V131,L131:N131)</f>
        <v>54</v>
      </c>
      <c r="Y131" s="17">
        <f>1/L131+1/M131+1/N131+1/T131+1/U131+1/V131</f>
        <v>0.66666666666666674</v>
      </c>
      <c r="Z131" s="15">
        <f t="shared" si="40"/>
        <v>39</v>
      </c>
      <c r="AA131" s="17">
        <f t="shared" si="41"/>
        <v>1.1166666666666667</v>
      </c>
      <c r="AC131" s="15">
        <f t="shared" si="33"/>
        <v>0</v>
      </c>
      <c r="AD131" s="15">
        <f t="shared" si="34"/>
        <v>0</v>
      </c>
      <c r="AE131" s="15">
        <f t="shared" si="35"/>
        <v>0</v>
      </c>
      <c r="AF131" s="15">
        <f t="shared" si="42"/>
        <v>0</v>
      </c>
      <c r="AG131" s="15">
        <f t="shared" si="37"/>
        <v>0</v>
      </c>
      <c r="AH131" s="15" t="str">
        <f t="shared" si="38"/>
        <v>Riverside STEM</v>
      </c>
      <c r="AI131" s="15">
        <f t="shared" si="39"/>
        <v>0</v>
      </c>
    </row>
    <row r="132" spans="1:35">
      <c r="A132" s="14" t="s">
        <v>17</v>
      </c>
      <c r="B132" s="14" t="s">
        <v>20</v>
      </c>
      <c r="C132" s="14" t="s">
        <v>466</v>
      </c>
      <c r="D132" s="14" t="s">
        <v>467</v>
      </c>
      <c r="E132" s="14" t="s">
        <v>429</v>
      </c>
      <c r="F132" s="14">
        <v>5</v>
      </c>
      <c r="G132" s="14">
        <v>4</v>
      </c>
      <c r="H132" s="14">
        <v>3</v>
      </c>
      <c r="I132" s="15">
        <f>SUM(F132:H132)</f>
        <v>12</v>
      </c>
      <c r="J132" s="17">
        <f>1/F132+1/G132+1/H132</f>
        <v>0.78333333333333333</v>
      </c>
      <c r="L132" s="14">
        <v>9</v>
      </c>
      <c r="M132" s="14">
        <v>9</v>
      </c>
      <c r="N132" s="14">
        <v>9</v>
      </c>
      <c r="O132" s="15">
        <f>SUM(L132:N132)</f>
        <v>27</v>
      </c>
      <c r="P132" s="17">
        <f>1/L132+1/M132+1/N132</f>
        <v>0.33333333333333331</v>
      </c>
      <c r="Q132" s="15">
        <f>SUM(L132:N132,F132:H132)</f>
        <v>39</v>
      </c>
      <c r="R132" s="17">
        <f>1/F132+1/G132+1/H132+1/L132+1/M132+1/N132</f>
        <v>1.1166666666666667</v>
      </c>
      <c r="T132" s="14">
        <v>9</v>
      </c>
      <c r="U132" s="14">
        <v>9</v>
      </c>
      <c r="V132" s="14">
        <v>9</v>
      </c>
      <c r="W132" s="15">
        <f>SUM(T132:V132)</f>
        <v>27</v>
      </c>
      <c r="X132" s="15">
        <f>SUM(T132:V132,L132:N132)</f>
        <v>54</v>
      </c>
      <c r="Y132" s="17">
        <f>1/L132+1/M132+1/N132+1/T132+1/U132+1/V132</f>
        <v>0.66666666666666674</v>
      </c>
      <c r="Z132" s="15">
        <f t="shared" si="40"/>
        <v>39</v>
      </c>
      <c r="AA132" s="17">
        <f t="shared" si="41"/>
        <v>1.1166666666666667</v>
      </c>
      <c r="AC132" s="15">
        <f t="shared" si="33"/>
        <v>0</v>
      </c>
      <c r="AD132" s="15">
        <f t="shared" si="34"/>
        <v>0</v>
      </c>
      <c r="AE132" s="15">
        <f t="shared" si="35"/>
        <v>0</v>
      </c>
      <c r="AF132" s="15">
        <f t="shared" si="42"/>
        <v>0</v>
      </c>
      <c r="AG132" s="15">
        <f t="shared" si="37"/>
        <v>0</v>
      </c>
      <c r="AH132" s="15" t="str">
        <f t="shared" si="38"/>
        <v>Vista Murrieta</v>
      </c>
      <c r="AI132" s="15">
        <f t="shared" si="39"/>
        <v>0</v>
      </c>
    </row>
    <row r="133" spans="1:35">
      <c r="A133" s="14" t="s">
        <v>17</v>
      </c>
      <c r="B133" s="14" t="s">
        <v>91</v>
      </c>
      <c r="C133" s="14" t="s">
        <v>433</v>
      </c>
      <c r="D133" s="14" t="s">
        <v>434</v>
      </c>
      <c r="E133" s="14" t="s">
        <v>435</v>
      </c>
      <c r="F133" s="14">
        <v>4</v>
      </c>
      <c r="G133" s="14">
        <v>4</v>
      </c>
      <c r="H133" s="14">
        <v>5</v>
      </c>
      <c r="I133" s="15">
        <f>SUM(F133:H133)</f>
        <v>13</v>
      </c>
      <c r="J133" s="17">
        <f>1/F133+1/G133+1/H133</f>
        <v>0.7</v>
      </c>
      <c r="L133" s="14">
        <v>9</v>
      </c>
      <c r="M133" s="14">
        <v>9</v>
      </c>
      <c r="N133" s="14">
        <v>9</v>
      </c>
      <c r="O133" s="15">
        <f>SUM(L133:N133)</f>
        <v>27</v>
      </c>
      <c r="P133" s="17">
        <f>1/L133+1/M133+1/N133</f>
        <v>0.33333333333333331</v>
      </c>
      <c r="Q133" s="15">
        <f>SUM(L133:N133,F133:H133)</f>
        <v>40</v>
      </c>
      <c r="R133" s="17">
        <f>1/F133+1/G133+1/H133+1/L133+1/M133+1/N133</f>
        <v>1.0333333333333334</v>
      </c>
      <c r="T133" s="14">
        <v>9</v>
      </c>
      <c r="U133" s="14">
        <v>9</v>
      </c>
      <c r="V133" s="14">
        <v>9</v>
      </c>
      <c r="W133" s="15">
        <f>SUM(T133:V133)</f>
        <v>27</v>
      </c>
      <c r="X133" s="15">
        <f>SUM(T133:V133,L133:N133)</f>
        <v>54</v>
      </c>
      <c r="Y133" s="17">
        <f>1/L133+1/M133+1/N133+1/T133+1/U133+1/V133</f>
        <v>0.66666666666666674</v>
      </c>
      <c r="Z133" s="15">
        <f t="shared" si="40"/>
        <v>40</v>
      </c>
      <c r="AA133" s="17">
        <f t="shared" si="41"/>
        <v>1.0333333333333334</v>
      </c>
      <c r="AC133" s="15">
        <f t="shared" si="33"/>
        <v>0</v>
      </c>
      <c r="AD133" s="15">
        <f t="shared" si="34"/>
        <v>0</v>
      </c>
      <c r="AE133" s="15">
        <f t="shared" si="35"/>
        <v>0</v>
      </c>
      <c r="AF133" s="15">
        <f t="shared" si="42"/>
        <v>0</v>
      </c>
      <c r="AG133" s="15">
        <f t="shared" si="37"/>
        <v>0</v>
      </c>
      <c r="AH133" s="15" t="str">
        <f t="shared" si="38"/>
        <v>Redlands East Valley</v>
      </c>
      <c r="AI133" s="15">
        <f t="shared" si="39"/>
        <v>0</v>
      </c>
    </row>
    <row r="134" spans="1:35">
      <c r="A134" s="14" t="s">
        <v>17</v>
      </c>
      <c r="B134" s="14" t="s">
        <v>91</v>
      </c>
      <c r="C134" s="14" t="s">
        <v>401</v>
      </c>
      <c r="D134" s="14" t="s">
        <v>402</v>
      </c>
      <c r="E134" s="14" t="s">
        <v>403</v>
      </c>
      <c r="F134" s="14">
        <v>5</v>
      </c>
      <c r="G134" s="14">
        <v>4</v>
      </c>
      <c r="H134" s="14">
        <v>4</v>
      </c>
      <c r="I134" s="15">
        <f>SUM(F134:H134)</f>
        <v>13</v>
      </c>
      <c r="J134" s="17">
        <f>1/F134+1/G134+1/H134</f>
        <v>0.7</v>
      </c>
      <c r="L134" s="14">
        <v>9</v>
      </c>
      <c r="M134" s="14">
        <v>9</v>
      </c>
      <c r="N134" s="14">
        <v>9</v>
      </c>
      <c r="O134" s="15">
        <f>SUM(L134:N134)</f>
        <v>27</v>
      </c>
      <c r="P134" s="17">
        <f>1/L134+1/M134+1/N134</f>
        <v>0.33333333333333331</v>
      </c>
      <c r="Q134" s="15">
        <f>SUM(L134:N134,F134:H134)</f>
        <v>40</v>
      </c>
      <c r="R134" s="17">
        <f>1/F134+1/G134+1/H134+1/L134+1/M134+1/N134</f>
        <v>1.0333333333333334</v>
      </c>
      <c r="T134" s="14">
        <v>9</v>
      </c>
      <c r="U134" s="14">
        <v>9</v>
      </c>
      <c r="V134" s="14">
        <v>9</v>
      </c>
      <c r="W134" s="15">
        <f>SUM(T134:V134)</f>
        <v>27</v>
      </c>
      <c r="X134" s="15">
        <f>SUM(T134:V134,L134:N134)</f>
        <v>54</v>
      </c>
      <c r="Y134" s="17">
        <f>1/L134+1/M134+1/N134+1/T134+1/U134+1/V134</f>
        <v>0.66666666666666674</v>
      </c>
      <c r="Z134" s="15">
        <f t="shared" si="40"/>
        <v>40</v>
      </c>
      <c r="AA134" s="17">
        <f t="shared" si="41"/>
        <v>1.0333333333333334</v>
      </c>
      <c r="AC134" s="15">
        <f t="shared" si="33"/>
        <v>0</v>
      </c>
      <c r="AD134" s="15">
        <f t="shared" si="34"/>
        <v>0</v>
      </c>
      <c r="AE134" s="15">
        <f t="shared" si="35"/>
        <v>0</v>
      </c>
      <c r="AF134" s="15">
        <f t="shared" si="42"/>
        <v>0</v>
      </c>
      <c r="AG134" s="15">
        <f t="shared" si="37"/>
        <v>0</v>
      </c>
      <c r="AH134" s="15" t="str">
        <f t="shared" si="38"/>
        <v>Redlands East Valley</v>
      </c>
      <c r="AI134" s="15">
        <f>SUMIF(AH$3:AH$24,AH134,AG$3:AG$24)</f>
        <v>0</v>
      </c>
    </row>
    <row r="135" spans="1:35">
      <c r="A135" s="14" t="s">
        <v>17</v>
      </c>
      <c r="B135" s="14" t="s">
        <v>91</v>
      </c>
      <c r="C135" s="14" t="s">
        <v>404</v>
      </c>
      <c r="D135" s="14" t="s">
        <v>405</v>
      </c>
      <c r="E135" s="14" t="s">
        <v>406</v>
      </c>
      <c r="F135" s="14">
        <v>5</v>
      </c>
      <c r="G135" s="14">
        <v>5</v>
      </c>
      <c r="H135" s="14">
        <v>3</v>
      </c>
      <c r="I135" s="15">
        <f>SUM(F135:H135)</f>
        <v>13</v>
      </c>
      <c r="J135" s="17">
        <f>1/F135+1/G135+1/H135</f>
        <v>0.73333333333333339</v>
      </c>
      <c r="L135" s="14">
        <v>9</v>
      </c>
      <c r="M135" s="14">
        <v>9</v>
      </c>
      <c r="N135" s="14">
        <v>9</v>
      </c>
      <c r="O135" s="15">
        <f>SUM(L135:N135)</f>
        <v>27</v>
      </c>
      <c r="P135" s="17">
        <f>1/L135+1/M135+1/N135</f>
        <v>0.33333333333333331</v>
      </c>
      <c r="Q135" s="15">
        <f>SUM(L135:N135,F135:H135)</f>
        <v>40</v>
      </c>
      <c r="R135" s="17">
        <f>1/F135+1/G135+1/H135+1/L135+1/M135+1/N135</f>
        <v>1.0666666666666669</v>
      </c>
      <c r="T135" s="14">
        <v>9</v>
      </c>
      <c r="U135" s="14">
        <v>9</v>
      </c>
      <c r="V135" s="14">
        <v>9</v>
      </c>
      <c r="W135" s="15">
        <f>SUM(T135:V135)</f>
        <v>27</v>
      </c>
      <c r="X135" s="15">
        <f>SUM(T135:V135,L135:N135)</f>
        <v>54</v>
      </c>
      <c r="Y135" s="17">
        <f>1/L135+1/M135+1/N135+1/T135+1/U135+1/V135</f>
        <v>0.66666666666666674</v>
      </c>
      <c r="Z135" s="15">
        <f t="shared" si="40"/>
        <v>40</v>
      </c>
      <c r="AA135" s="17">
        <f t="shared" si="41"/>
        <v>1.0666666666666669</v>
      </c>
      <c r="AC135" s="15">
        <f t="shared" si="33"/>
        <v>0</v>
      </c>
      <c r="AD135" s="15">
        <f t="shared" si="34"/>
        <v>0</v>
      </c>
      <c r="AE135" s="15">
        <f t="shared" si="35"/>
        <v>0</v>
      </c>
      <c r="AF135" s="15">
        <f t="shared" si="42"/>
        <v>0</v>
      </c>
      <c r="AG135" s="15">
        <f t="shared" si="37"/>
        <v>0</v>
      </c>
      <c r="AH135" s="15" t="str">
        <f t="shared" si="38"/>
        <v>Redlands East Valley</v>
      </c>
      <c r="AI135" s="15">
        <f t="shared" si="39"/>
        <v>0</v>
      </c>
    </row>
    <row r="136" spans="1:35">
      <c r="A136" s="14" t="s">
        <v>17</v>
      </c>
      <c r="B136" s="14" t="s">
        <v>18</v>
      </c>
      <c r="C136" s="14" t="s">
        <v>520</v>
      </c>
      <c r="D136" s="14" t="s">
        <v>478</v>
      </c>
      <c r="E136" s="14" t="s">
        <v>521</v>
      </c>
      <c r="F136" s="14">
        <v>9</v>
      </c>
      <c r="G136" s="14">
        <v>5</v>
      </c>
      <c r="H136" s="14">
        <v>9</v>
      </c>
      <c r="I136" s="15">
        <f>SUM(F136:H136)</f>
        <v>23</v>
      </c>
      <c r="J136" s="17">
        <f>1/F136+1/G136+1/H136</f>
        <v>0.42222222222222222</v>
      </c>
      <c r="L136" s="14">
        <v>9</v>
      </c>
      <c r="M136" s="14">
        <v>9</v>
      </c>
      <c r="N136" s="14">
        <v>9</v>
      </c>
      <c r="O136" s="15">
        <f>SUM(L136:N136)</f>
        <v>27</v>
      </c>
      <c r="P136" s="17">
        <f>1/L136+1/M136+1/N136</f>
        <v>0.33333333333333331</v>
      </c>
      <c r="Q136" s="15">
        <f>SUM(L136:N136,F136:H136)</f>
        <v>50</v>
      </c>
      <c r="R136" s="17">
        <f>1/F136+1/G136+1/H136+1/L136+1/M136+1/N136</f>
        <v>0.75555555555555554</v>
      </c>
      <c r="T136" s="14">
        <v>9</v>
      </c>
      <c r="U136" s="14">
        <v>9</v>
      </c>
      <c r="V136" s="14">
        <v>9</v>
      </c>
      <c r="W136" s="15">
        <f>SUM(T136:V136)</f>
        <v>27</v>
      </c>
      <c r="X136" s="15">
        <f>SUM(T136:V136,L136:N136)</f>
        <v>54</v>
      </c>
      <c r="Y136" s="17">
        <f>1/L136+1/M136+1/N136+1/T136+1/U136+1/V136</f>
        <v>0.66666666666666674</v>
      </c>
      <c r="Z136" s="15">
        <f t="shared" si="40"/>
        <v>50</v>
      </c>
      <c r="AA136" s="17">
        <f t="shared" si="41"/>
        <v>0.75555555555555554</v>
      </c>
      <c r="AC136" s="15">
        <f t="shared" si="33"/>
        <v>0</v>
      </c>
      <c r="AD136" s="15">
        <f t="shared" si="34"/>
        <v>0</v>
      </c>
      <c r="AE136" s="15">
        <f t="shared" si="35"/>
        <v>0</v>
      </c>
      <c r="AF136" s="15">
        <f t="shared" si="42"/>
        <v>0</v>
      </c>
      <c r="AG136" s="15">
        <f t="shared" si="37"/>
        <v>0</v>
      </c>
      <c r="AH136" s="15" t="str">
        <f t="shared" si="38"/>
        <v>Yucaipa</v>
      </c>
      <c r="AI136" s="15">
        <f t="shared" si="39"/>
        <v>0</v>
      </c>
    </row>
    <row r="145" spans="1:36">
      <c r="I145" s="14"/>
      <c r="J145" s="14"/>
      <c r="K145" s="14"/>
      <c r="O145" s="14"/>
      <c r="P145" s="14"/>
      <c r="Q145" s="14"/>
      <c r="R145" s="14"/>
      <c r="S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</row>
    <row r="146" spans="1:36">
      <c r="I146" s="14"/>
      <c r="J146" s="14"/>
      <c r="K146" s="14"/>
      <c r="O146" s="14"/>
      <c r="P146" s="14"/>
      <c r="Q146" s="14"/>
      <c r="R146" s="14"/>
      <c r="S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</row>
    <row r="147" spans="1:36">
      <c r="I147" s="14"/>
      <c r="J147" s="14"/>
      <c r="K147" s="14"/>
      <c r="O147" s="14"/>
      <c r="P147" s="14"/>
      <c r="Q147" s="14"/>
      <c r="R147" s="14"/>
      <c r="S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</row>
    <row r="148" spans="1:36">
      <c r="I148" s="14"/>
      <c r="J148" s="14"/>
      <c r="K148" s="14"/>
      <c r="O148" s="14"/>
      <c r="P148" s="14"/>
      <c r="Q148" s="14"/>
      <c r="R148" s="14"/>
      <c r="S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</row>
    <row r="149" spans="1:36">
      <c r="I149" s="14"/>
      <c r="J149" s="14"/>
      <c r="K149" s="14"/>
      <c r="O149" s="14"/>
      <c r="P149" s="14"/>
      <c r="Q149" s="14"/>
      <c r="R149" s="14"/>
      <c r="S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</row>
    <row r="150" spans="1:36">
      <c r="I150" s="14"/>
      <c r="J150" s="14"/>
      <c r="K150" s="14"/>
      <c r="O150" s="14"/>
      <c r="P150" s="14"/>
      <c r="Q150" s="14"/>
      <c r="R150" s="14"/>
      <c r="S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</row>
    <row r="155" spans="1:36" ht="26.25">
      <c r="A155" s="25" t="s">
        <v>617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30"/>
    </row>
    <row r="156" spans="1:36" ht="27">
      <c r="A156" s="18" t="s">
        <v>191</v>
      </c>
      <c r="B156" s="18" t="s">
        <v>187</v>
      </c>
      <c r="C156" s="18" t="s">
        <v>561</v>
      </c>
      <c r="D156" s="18" t="s">
        <v>562</v>
      </c>
      <c r="E156" s="18" t="s">
        <v>563</v>
      </c>
      <c r="F156" s="18" t="s">
        <v>389</v>
      </c>
      <c r="G156" s="18" t="s">
        <v>427</v>
      </c>
      <c r="H156" s="18" t="s">
        <v>407</v>
      </c>
      <c r="I156" s="18" t="s">
        <v>566</v>
      </c>
      <c r="J156" s="18" t="s">
        <v>567</v>
      </c>
      <c r="K156" s="21" t="s">
        <v>568</v>
      </c>
      <c r="L156" s="18" t="s">
        <v>314</v>
      </c>
      <c r="M156" s="18" t="s">
        <v>347</v>
      </c>
      <c r="N156" s="18" t="s">
        <v>308</v>
      </c>
      <c r="O156" s="18" t="s">
        <v>569</v>
      </c>
      <c r="P156" s="18" t="s">
        <v>570</v>
      </c>
      <c r="Q156" s="18" t="s">
        <v>571</v>
      </c>
      <c r="R156" s="18" t="s">
        <v>572</v>
      </c>
      <c r="S156" s="21" t="s">
        <v>573</v>
      </c>
      <c r="T156" s="18" t="s">
        <v>460</v>
      </c>
      <c r="U156" s="18" t="s">
        <v>463</v>
      </c>
      <c r="V156" s="18" t="s">
        <v>457</v>
      </c>
      <c r="W156" s="18" t="s">
        <v>574</v>
      </c>
      <c r="X156" s="18" t="s">
        <v>575</v>
      </c>
      <c r="Y156" s="18" t="s">
        <v>576</v>
      </c>
      <c r="Z156" s="18" t="s">
        <v>577</v>
      </c>
      <c r="AA156" s="18" t="s">
        <v>578</v>
      </c>
      <c r="AB156" s="21" t="s">
        <v>579</v>
      </c>
      <c r="AC156" s="18" t="s">
        <v>580</v>
      </c>
      <c r="AD156" s="18" t="s">
        <v>581</v>
      </c>
      <c r="AE156" s="18" t="s">
        <v>573</v>
      </c>
      <c r="AF156" s="18" t="s">
        <v>582</v>
      </c>
      <c r="AG156" s="18" t="s">
        <v>583</v>
      </c>
      <c r="AH156" s="20" t="s">
        <v>187</v>
      </c>
      <c r="AI156" s="20" t="s">
        <v>584</v>
      </c>
      <c r="AJ156" s="19"/>
    </row>
    <row r="157" spans="1:36">
      <c r="A157" s="14" t="s">
        <v>225</v>
      </c>
      <c r="B157" s="14" t="s">
        <v>10</v>
      </c>
      <c r="C157" s="14" t="s">
        <v>329</v>
      </c>
      <c r="D157" s="14" t="s">
        <v>330</v>
      </c>
      <c r="E157" s="14" t="s">
        <v>331</v>
      </c>
      <c r="F157" s="14">
        <v>2</v>
      </c>
      <c r="G157" s="14">
        <v>1</v>
      </c>
      <c r="H157" s="14">
        <v>1</v>
      </c>
      <c r="I157" s="15">
        <f>SUM(F157:H157)</f>
        <v>4</v>
      </c>
      <c r="J157" s="17">
        <f>1/F157+1/G157+1/H157</f>
        <v>2.5</v>
      </c>
      <c r="L157" s="14">
        <v>9</v>
      </c>
      <c r="M157" s="14">
        <v>9</v>
      </c>
      <c r="N157" s="14">
        <v>9</v>
      </c>
      <c r="O157" s="15">
        <f>SUM(L157:N157)</f>
        <v>27</v>
      </c>
      <c r="P157" s="17">
        <f>1/L157+1/M157+1/N157</f>
        <v>0.33333333333333331</v>
      </c>
      <c r="Q157" s="15">
        <f>SUM(L157:N157,F157:H157)</f>
        <v>31</v>
      </c>
      <c r="R157" s="17">
        <f>1/F157+1/G157+1/H157+1/L157+1/M157+1/N157</f>
        <v>2.8333333333333335</v>
      </c>
      <c r="S157" s="16" t="s">
        <v>603</v>
      </c>
      <c r="T157" s="14">
        <v>1</v>
      </c>
      <c r="U157" s="14">
        <v>1</v>
      </c>
      <c r="V157" s="14">
        <v>1</v>
      </c>
      <c r="W157" s="15">
        <f>SUM(T157:V157)</f>
        <v>3</v>
      </c>
      <c r="X157" s="15">
        <f>SUM(T157:V157,L157:N157)</f>
        <v>30</v>
      </c>
      <c r="Y157" s="17">
        <f>1/L157+1/M157+1/N157+1/T157+1/U157+1/V157</f>
        <v>3.333333333333333</v>
      </c>
      <c r="Z157" s="15">
        <f>SUM(T157:V157,F157:H157)</f>
        <v>7</v>
      </c>
      <c r="AA157" s="17">
        <f>1/F157+1/G157+1/H157+1/T157+1/U157+1/V157</f>
        <v>5.5</v>
      </c>
      <c r="AB157" s="16" t="s">
        <v>588</v>
      </c>
      <c r="AC157" s="15">
        <f t="shared" ref="AC157:AC166" si="43">COUNTIF(F157:H157,"=1")</f>
        <v>2</v>
      </c>
      <c r="AD157" s="15">
        <f t="shared" ref="AD157:AD166" si="44">COUNTIF(K157,"*")</f>
        <v>0</v>
      </c>
      <c r="AE157" s="15">
        <f t="shared" ref="AE157:AE166" si="45">COUNTIF(S157,"*")</f>
        <v>1</v>
      </c>
      <c r="AF157" s="15">
        <f t="shared" ref="AF157:AF163" si="46">COUNTIF(AB157,"*1*")+COUNTIF(AB157,"*2*")+COUNTIF(AB157,"*3*")</f>
        <v>1</v>
      </c>
      <c r="AG157" s="15">
        <f t="shared" ref="AG157:AG166" si="47">(2*COUNTIF(F157:H157,"=1"))+(2*COUNTIF(K157,"*"))+(4*COUNTIF(S157,"*"))+(8*COUNTIF(AB157,"*3*"))+(10*COUNTIF(AB157,"*2*"))+(15*COUNTIF(AB157,"*1*"))</f>
        <v>23</v>
      </c>
      <c r="AH157" s="15" t="str">
        <f t="shared" ref="AH157:AH166" si="48">B157</f>
        <v>Claremont</v>
      </c>
      <c r="AI157" s="15">
        <f t="shared" ref="AI157:AI166" si="49">SUMIF(AG$3:AG$12,AH158,AF$3:AF$12)</f>
        <v>0</v>
      </c>
    </row>
    <row r="158" spans="1:36">
      <c r="A158" s="14" t="s">
        <v>225</v>
      </c>
      <c r="B158" s="14" t="s">
        <v>10</v>
      </c>
      <c r="C158" s="14" t="s">
        <v>335</v>
      </c>
      <c r="D158" s="14" t="s">
        <v>336</v>
      </c>
      <c r="E158" s="14" t="s">
        <v>337</v>
      </c>
      <c r="F158" s="14">
        <v>1</v>
      </c>
      <c r="G158" s="14">
        <v>1</v>
      </c>
      <c r="H158" s="14">
        <v>1</v>
      </c>
      <c r="I158" s="15">
        <f>SUM(F158:H158)</f>
        <v>3</v>
      </c>
      <c r="J158" s="17">
        <f>1/F158+1/G158+1/H158</f>
        <v>3</v>
      </c>
      <c r="L158" s="14">
        <v>9</v>
      </c>
      <c r="M158" s="14">
        <v>9</v>
      </c>
      <c r="N158" s="14">
        <v>9</v>
      </c>
      <c r="O158" s="15">
        <f>SUM(L158:N158)</f>
        <v>27</v>
      </c>
      <c r="P158" s="17">
        <f>1/L158+1/M158+1/N158</f>
        <v>0.33333333333333331</v>
      </c>
      <c r="Q158" s="15">
        <f>SUM(L158:N158,F158:H158)</f>
        <v>30</v>
      </c>
      <c r="R158" s="17">
        <f>1/F158+1/G158+1/H158+1/L158+1/M158+1/N158</f>
        <v>3.3333333333333335</v>
      </c>
      <c r="S158" s="16" t="s">
        <v>603</v>
      </c>
      <c r="T158" s="14">
        <v>3</v>
      </c>
      <c r="U158" s="14">
        <v>2</v>
      </c>
      <c r="V158" s="14">
        <v>3</v>
      </c>
      <c r="W158" s="15">
        <f>SUM(T158:V158)</f>
        <v>8</v>
      </c>
      <c r="X158" s="15">
        <f>SUM(T158:V158,L158:N158)</f>
        <v>35</v>
      </c>
      <c r="Y158" s="17">
        <f>1/L158+1/M158+1/N158+1/T158+1/U158+1/V158</f>
        <v>1.4999999999999998</v>
      </c>
      <c r="Z158" s="15">
        <f>SUM(T158:V158,F158:H158)</f>
        <v>11</v>
      </c>
      <c r="AA158" s="17">
        <f>1/F158+1/G158+1/H158+1/T158+1/U158+1/V158</f>
        <v>4.166666666666667</v>
      </c>
      <c r="AB158" s="16" t="s">
        <v>586</v>
      </c>
      <c r="AC158" s="15">
        <f t="shared" si="43"/>
        <v>3</v>
      </c>
      <c r="AD158" s="15">
        <f t="shared" si="44"/>
        <v>0</v>
      </c>
      <c r="AE158" s="15">
        <f t="shared" si="45"/>
        <v>1</v>
      </c>
      <c r="AF158" s="15">
        <f t="shared" si="46"/>
        <v>1</v>
      </c>
      <c r="AG158" s="15">
        <f t="shared" si="47"/>
        <v>20</v>
      </c>
      <c r="AH158" s="15" t="str">
        <f t="shared" si="48"/>
        <v>Claremont</v>
      </c>
      <c r="AI158" s="15">
        <f t="shared" si="49"/>
        <v>0</v>
      </c>
    </row>
    <row r="159" spans="1:36">
      <c r="A159" s="14" t="s">
        <v>225</v>
      </c>
      <c r="B159" s="14" t="s">
        <v>10</v>
      </c>
      <c r="C159" s="14" t="s">
        <v>347</v>
      </c>
      <c r="D159" s="14" t="s">
        <v>348</v>
      </c>
      <c r="E159" s="14" t="s">
        <v>349</v>
      </c>
      <c r="F159" s="14">
        <v>1</v>
      </c>
      <c r="G159" s="14">
        <v>2</v>
      </c>
      <c r="H159" s="14">
        <v>2</v>
      </c>
      <c r="I159" s="15">
        <f>SUM(F159:H159)</f>
        <v>5</v>
      </c>
      <c r="J159" s="17">
        <f>1/F159+1/G159+1/H159</f>
        <v>2</v>
      </c>
      <c r="L159" s="14">
        <v>9</v>
      </c>
      <c r="M159" s="14">
        <v>9</v>
      </c>
      <c r="N159" s="14">
        <v>9</v>
      </c>
      <c r="O159" s="15">
        <f>SUM(L159:N159)</f>
        <v>27</v>
      </c>
      <c r="P159" s="17">
        <f>1/L159+1/M159+1/N159</f>
        <v>0.33333333333333331</v>
      </c>
      <c r="Q159" s="15">
        <f>SUM(L159:N159,F159:H159)</f>
        <v>32</v>
      </c>
      <c r="R159" s="17">
        <f>1/F159+1/G159+1/H159+1/L159+1/M159+1/N159</f>
        <v>2.3333333333333335</v>
      </c>
      <c r="S159" s="16" t="s">
        <v>603</v>
      </c>
      <c r="T159" s="14">
        <v>2</v>
      </c>
      <c r="U159" s="14">
        <v>4</v>
      </c>
      <c r="V159" s="14">
        <v>2</v>
      </c>
      <c r="W159" s="15">
        <f>SUM(T159:V159)</f>
        <v>8</v>
      </c>
      <c r="X159" s="15">
        <f>SUM(T159:V159,L159:N159)</f>
        <v>35</v>
      </c>
      <c r="Y159" s="17">
        <f>1/L159+1/M159+1/N159+1/T159+1/U159+1/V159</f>
        <v>1.5833333333333333</v>
      </c>
      <c r="Z159" s="15">
        <f>SUM(T159:V159,F159:H159)</f>
        <v>13</v>
      </c>
      <c r="AA159" s="17">
        <f>1/F159+1/G159+1/H159+1/T159+1/U159+1/V159</f>
        <v>3.25</v>
      </c>
      <c r="AB159" s="16" t="s">
        <v>590</v>
      </c>
      <c r="AC159" s="15">
        <f t="shared" si="43"/>
        <v>1</v>
      </c>
      <c r="AD159" s="15">
        <f t="shared" si="44"/>
        <v>0</v>
      </c>
      <c r="AE159" s="15">
        <f t="shared" si="45"/>
        <v>1</v>
      </c>
      <c r="AF159" s="15">
        <f t="shared" si="46"/>
        <v>1</v>
      </c>
      <c r="AG159" s="15">
        <f t="shared" si="47"/>
        <v>14</v>
      </c>
      <c r="AH159" s="15" t="str">
        <f t="shared" si="48"/>
        <v>Claremont</v>
      </c>
      <c r="AI159" s="15">
        <f t="shared" si="49"/>
        <v>0</v>
      </c>
    </row>
    <row r="160" spans="1:36">
      <c r="A160" s="14" t="s">
        <v>225</v>
      </c>
      <c r="B160" s="14" t="s">
        <v>26</v>
      </c>
      <c r="C160" s="14" t="s">
        <v>248</v>
      </c>
      <c r="D160" s="14" t="s">
        <v>249</v>
      </c>
      <c r="E160" s="14" t="s">
        <v>250</v>
      </c>
      <c r="F160" s="14">
        <v>2</v>
      </c>
      <c r="G160" s="14">
        <v>1</v>
      </c>
      <c r="H160" s="14">
        <v>1</v>
      </c>
      <c r="I160" s="15">
        <f>SUM(F160:H160)</f>
        <v>4</v>
      </c>
      <c r="J160" s="17">
        <f>1/F160+1/G160+1/H160</f>
        <v>2.5</v>
      </c>
      <c r="L160" s="14">
        <v>9</v>
      </c>
      <c r="M160" s="14">
        <v>9</v>
      </c>
      <c r="N160" s="14">
        <v>9</v>
      </c>
      <c r="O160" s="15">
        <f>SUM(L160:N160)</f>
        <v>27</v>
      </c>
      <c r="P160" s="17">
        <f>1/L160+1/M160+1/N160</f>
        <v>0.33333333333333331</v>
      </c>
      <c r="Q160" s="15">
        <f>SUM(L160:N160,F160:H160)</f>
        <v>31</v>
      </c>
      <c r="R160" s="17">
        <f>1/F160+1/G160+1/H160+1/L160+1/M160+1/N160</f>
        <v>2.8333333333333335</v>
      </c>
      <c r="S160" s="16" t="s">
        <v>603</v>
      </c>
      <c r="T160" s="14">
        <v>4</v>
      </c>
      <c r="U160" s="14">
        <v>3</v>
      </c>
      <c r="V160" s="14">
        <v>4</v>
      </c>
      <c r="W160" s="15">
        <f>SUM(T160:V160)</f>
        <v>11</v>
      </c>
      <c r="X160" s="15">
        <f>SUM(T160:V160,L160:N160)</f>
        <v>38</v>
      </c>
      <c r="Y160" s="17">
        <f>1/L160+1/M160+1/N160+1/T160+1/U160+1/V160</f>
        <v>1.1666666666666665</v>
      </c>
      <c r="Z160" s="15">
        <f>SUM(T160:V160,F160:H160)</f>
        <v>15</v>
      </c>
      <c r="AA160" s="17">
        <f>1/F160+1/G160+1/H160+1/T160+1/U160+1/V160</f>
        <v>3.3333333333333335</v>
      </c>
      <c r="AB160" s="16" t="s">
        <v>592</v>
      </c>
      <c r="AC160" s="15">
        <f t="shared" si="43"/>
        <v>2</v>
      </c>
      <c r="AD160" s="15">
        <f t="shared" si="44"/>
        <v>0</v>
      </c>
      <c r="AE160" s="15">
        <f t="shared" si="45"/>
        <v>1</v>
      </c>
      <c r="AF160" s="15">
        <f t="shared" si="46"/>
        <v>0</v>
      </c>
      <c r="AG160" s="15">
        <f t="shared" si="47"/>
        <v>8</v>
      </c>
      <c r="AH160" s="15" t="str">
        <f t="shared" si="48"/>
        <v>Citrus Valley</v>
      </c>
      <c r="AI160" s="15">
        <f t="shared" si="49"/>
        <v>0</v>
      </c>
    </row>
    <row r="161" spans="1:36">
      <c r="A161" s="14" t="s">
        <v>225</v>
      </c>
      <c r="B161" s="14" t="s">
        <v>18</v>
      </c>
      <c r="C161" s="14" t="s">
        <v>558</v>
      </c>
      <c r="D161" s="14" t="s">
        <v>559</v>
      </c>
      <c r="E161" s="14" t="s">
        <v>560</v>
      </c>
      <c r="F161" s="14">
        <v>1</v>
      </c>
      <c r="G161" s="14">
        <v>3</v>
      </c>
      <c r="H161" s="14">
        <v>2</v>
      </c>
      <c r="I161" s="15">
        <f>SUM(F161:H161)</f>
        <v>6</v>
      </c>
      <c r="J161" s="17">
        <f>1/F161+1/G161+1/H161</f>
        <v>1.8333333333333333</v>
      </c>
      <c r="L161" s="14">
        <v>9</v>
      </c>
      <c r="M161" s="14">
        <v>9</v>
      </c>
      <c r="N161" s="14">
        <v>9</v>
      </c>
      <c r="O161" s="15">
        <f>SUM(L161:N161)</f>
        <v>27</v>
      </c>
      <c r="P161" s="17">
        <f>1/L161+1/M161+1/N161</f>
        <v>0.33333333333333331</v>
      </c>
      <c r="Q161" s="15">
        <f>SUM(L161:N161,F161:H161)</f>
        <v>33</v>
      </c>
      <c r="R161" s="17">
        <f>1/F161+1/G161+1/H161+1/L161+1/M161+1/N161</f>
        <v>2.1666666666666665</v>
      </c>
      <c r="S161" s="16" t="s">
        <v>603</v>
      </c>
      <c r="T161" s="14">
        <v>5</v>
      </c>
      <c r="U161" s="14">
        <v>5</v>
      </c>
      <c r="V161" s="14">
        <v>5</v>
      </c>
      <c r="W161" s="15">
        <f>SUM(T161:V161)</f>
        <v>15</v>
      </c>
      <c r="X161" s="15">
        <f>SUM(T161:V161,L161:N161)</f>
        <v>42</v>
      </c>
      <c r="Y161" s="17">
        <f>1/L161+1/M161+1/N161+1/T161+1/U161+1/V161</f>
        <v>0.93333333333333335</v>
      </c>
      <c r="Z161" s="15">
        <f>SUM(T161:V161,F161:H161)</f>
        <v>21</v>
      </c>
      <c r="AA161" s="17">
        <f>1/F161+1/G161+1/H161+1/T161+1/U161+1/V161</f>
        <v>2.4333333333333336</v>
      </c>
      <c r="AB161" s="16" t="s">
        <v>614</v>
      </c>
      <c r="AC161" s="15">
        <f t="shared" si="43"/>
        <v>1</v>
      </c>
      <c r="AD161" s="15">
        <f t="shared" si="44"/>
        <v>0</v>
      </c>
      <c r="AE161" s="15">
        <f t="shared" si="45"/>
        <v>1</v>
      </c>
      <c r="AF161" s="15">
        <f t="shared" si="46"/>
        <v>0</v>
      </c>
      <c r="AG161" s="15">
        <f t="shared" si="47"/>
        <v>6</v>
      </c>
      <c r="AH161" s="15" t="str">
        <f t="shared" si="48"/>
        <v>Yucaipa</v>
      </c>
      <c r="AI161" s="15">
        <f t="shared" si="49"/>
        <v>0</v>
      </c>
    </row>
    <row r="162" spans="1:36">
      <c r="A162" s="14" t="s">
        <v>225</v>
      </c>
      <c r="B162" s="14" t="s">
        <v>10</v>
      </c>
      <c r="C162" s="14" t="s">
        <v>282</v>
      </c>
      <c r="D162" s="14" t="s">
        <v>283</v>
      </c>
      <c r="E162" s="14" t="s">
        <v>284</v>
      </c>
      <c r="F162" s="14">
        <v>2</v>
      </c>
      <c r="G162" s="14">
        <v>2</v>
      </c>
      <c r="H162" s="14">
        <v>3</v>
      </c>
      <c r="I162" s="15">
        <f>SUM(F162:H162)</f>
        <v>7</v>
      </c>
      <c r="J162" s="17">
        <f>1/F162+1/G162+1/H162</f>
        <v>1.3333333333333333</v>
      </c>
      <c r="L162" s="14">
        <v>9</v>
      </c>
      <c r="M162" s="14">
        <v>9</v>
      </c>
      <c r="N162" s="14">
        <v>9</v>
      </c>
      <c r="O162" s="15">
        <f>SUM(L162:N162)</f>
        <v>27</v>
      </c>
      <c r="P162" s="17">
        <f>1/L162+1/M162+1/N162</f>
        <v>0.33333333333333331</v>
      </c>
      <c r="Q162" s="15">
        <f>SUM(L162:N162,F162:H162)</f>
        <v>34</v>
      </c>
      <c r="R162" s="17">
        <f>1/F162+1/G162+1/H162+1/L162+1/M162+1/N162</f>
        <v>1.6666666666666667</v>
      </c>
      <c r="T162" s="14">
        <v>9</v>
      </c>
      <c r="U162" s="14">
        <v>9</v>
      </c>
      <c r="V162" s="14">
        <v>9</v>
      </c>
      <c r="W162" s="15">
        <f>SUM(T162:V162)</f>
        <v>27</v>
      </c>
      <c r="X162" s="15">
        <f>SUM(T162:V162,L162:N162)</f>
        <v>54</v>
      </c>
      <c r="Y162" s="17">
        <f>1/L162+1/M162+1/N162+1/T162+1/U162+1/V162</f>
        <v>0.66666666666666674</v>
      </c>
      <c r="Z162" s="15">
        <f>SUM(T162:V162,F162:H162)</f>
        <v>34</v>
      </c>
      <c r="AA162" s="17">
        <f>1/F162+1/G162+1/H162+1/T162+1/U162+1/V162</f>
        <v>1.6666666666666667</v>
      </c>
      <c r="AC162" s="15">
        <f t="shared" si="43"/>
        <v>0</v>
      </c>
      <c r="AD162" s="15">
        <f t="shared" si="44"/>
        <v>0</v>
      </c>
      <c r="AE162" s="15">
        <f t="shared" si="45"/>
        <v>0</v>
      </c>
      <c r="AF162" s="15">
        <f t="shared" si="46"/>
        <v>0</v>
      </c>
      <c r="AG162" s="15">
        <f t="shared" si="47"/>
        <v>0</v>
      </c>
      <c r="AH162" s="15" t="str">
        <f t="shared" si="48"/>
        <v>Claremont</v>
      </c>
      <c r="AI162" s="15">
        <f t="shared" si="49"/>
        <v>0</v>
      </c>
    </row>
    <row r="163" spans="1:36">
      <c r="A163" s="14" t="s">
        <v>225</v>
      </c>
      <c r="B163" s="14" t="s">
        <v>10</v>
      </c>
      <c r="C163" s="14" t="s">
        <v>356</v>
      </c>
      <c r="D163" s="14" t="s">
        <v>357</v>
      </c>
      <c r="E163" s="14" t="s">
        <v>358</v>
      </c>
      <c r="F163" s="14">
        <v>4</v>
      </c>
      <c r="G163" s="14">
        <v>2</v>
      </c>
      <c r="H163" s="14">
        <v>2</v>
      </c>
      <c r="I163" s="15">
        <f>SUM(F163:H163)</f>
        <v>8</v>
      </c>
      <c r="J163" s="17">
        <f>1/F163+1/G163+1/H163</f>
        <v>1.25</v>
      </c>
      <c r="L163" s="14">
        <v>9</v>
      </c>
      <c r="M163" s="14">
        <v>9</v>
      </c>
      <c r="N163" s="14">
        <v>9</v>
      </c>
      <c r="O163" s="15">
        <f>SUM(L163:N163)</f>
        <v>27</v>
      </c>
      <c r="P163" s="17">
        <f>1/L163+1/M163+1/N163</f>
        <v>0.33333333333333331</v>
      </c>
      <c r="Q163" s="15">
        <f>SUM(L163:N163,F163:H163)</f>
        <v>35</v>
      </c>
      <c r="R163" s="17">
        <f>1/F163+1/G163+1/H163+1/L163+1/M163+1/N163</f>
        <v>1.5833333333333335</v>
      </c>
      <c r="T163" s="14">
        <v>9</v>
      </c>
      <c r="U163" s="14">
        <v>9</v>
      </c>
      <c r="V163" s="14">
        <v>9</v>
      </c>
      <c r="W163" s="15">
        <f>SUM(T163:V163)</f>
        <v>27</v>
      </c>
      <c r="X163" s="15">
        <f>SUM(T163:V163,L163:N163)</f>
        <v>54</v>
      </c>
      <c r="Y163" s="17">
        <f>1/L163+1/M163+1/N163+1/T163+1/U163+1/V163</f>
        <v>0.66666666666666674</v>
      </c>
      <c r="Z163" s="15">
        <f>SUM(T163:V163,F163:H163)</f>
        <v>35</v>
      </c>
      <c r="AA163" s="17">
        <f>1/F163+1/G163+1/H163+1/T163+1/U163+1/V163</f>
        <v>1.5833333333333335</v>
      </c>
      <c r="AC163" s="15">
        <f t="shared" si="43"/>
        <v>0</v>
      </c>
      <c r="AD163" s="15">
        <f t="shared" si="44"/>
        <v>0</v>
      </c>
      <c r="AE163" s="15">
        <f t="shared" si="45"/>
        <v>0</v>
      </c>
      <c r="AF163" s="15">
        <f t="shared" si="46"/>
        <v>0</v>
      </c>
      <c r="AG163" s="15">
        <f t="shared" si="47"/>
        <v>0</v>
      </c>
      <c r="AH163" s="15" t="str">
        <f t="shared" si="48"/>
        <v>Claremont</v>
      </c>
      <c r="AI163" s="15">
        <f t="shared" si="49"/>
        <v>0</v>
      </c>
    </row>
    <row r="164" spans="1:36">
      <c r="A164" s="14" t="s">
        <v>225</v>
      </c>
      <c r="B164" s="14" t="s">
        <v>26</v>
      </c>
      <c r="C164" s="14" t="s">
        <v>222</v>
      </c>
      <c r="D164" s="14" t="s">
        <v>223</v>
      </c>
      <c r="E164" s="14" t="s">
        <v>224</v>
      </c>
      <c r="F164" s="14">
        <v>3</v>
      </c>
      <c r="G164" s="14">
        <v>3</v>
      </c>
      <c r="H164" s="14">
        <v>3</v>
      </c>
      <c r="I164" s="15">
        <f>SUM(F164:H164)</f>
        <v>9</v>
      </c>
      <c r="J164" s="17">
        <f>1/F164+1/G164+1/H164</f>
        <v>1</v>
      </c>
      <c r="L164" s="14">
        <v>9</v>
      </c>
      <c r="M164" s="14">
        <v>9</v>
      </c>
      <c r="N164" s="14">
        <v>9</v>
      </c>
      <c r="O164" s="15">
        <f>SUM(L164:N164)</f>
        <v>27</v>
      </c>
      <c r="P164" s="17">
        <f>1/L164+1/M164+1/N164</f>
        <v>0.33333333333333331</v>
      </c>
      <c r="Q164" s="15">
        <f>SUM(L164:N164,F164:H164)</f>
        <v>36</v>
      </c>
      <c r="R164" s="17">
        <f>1/F164+1/G164+1/H164+1/L164+1/M164+1/N164</f>
        <v>1.3333333333333335</v>
      </c>
      <c r="T164" s="14">
        <v>9</v>
      </c>
      <c r="U164" s="14">
        <v>9</v>
      </c>
      <c r="V164" s="14">
        <v>9</v>
      </c>
      <c r="W164" s="15">
        <f>SUM(T164:V164)</f>
        <v>27</v>
      </c>
      <c r="X164" s="15">
        <f>SUM(T164:V164,L164:N164)</f>
        <v>54</v>
      </c>
      <c r="Y164" s="17">
        <f>1/L164+1/M164+1/N164+1/T164+1/U164+1/V164</f>
        <v>0.66666666666666674</v>
      </c>
      <c r="Z164" s="15">
        <f>SUM(T164:V164,F164:H164)</f>
        <v>36</v>
      </c>
      <c r="AA164" s="17">
        <f>1/F164+1/G164+1/H164+1/T164+1/U164+1/V164</f>
        <v>1.3333333333333335</v>
      </c>
      <c r="AC164" s="15">
        <f t="shared" si="43"/>
        <v>0</v>
      </c>
      <c r="AD164" s="15">
        <f t="shared" si="44"/>
        <v>0</v>
      </c>
      <c r="AE164" s="15">
        <f t="shared" si="45"/>
        <v>0</v>
      </c>
      <c r="AF164" s="15">
        <f>COUNTIF(AB164,"*1*")+2*COUNTIF(AB164,"*2*")+3*COUNTIF(AB164,"*3*")</f>
        <v>0</v>
      </c>
      <c r="AG164" s="15">
        <f t="shared" si="47"/>
        <v>0</v>
      </c>
      <c r="AH164" s="15" t="str">
        <f t="shared" si="48"/>
        <v>Citrus Valley</v>
      </c>
      <c r="AI164" s="15">
        <f t="shared" si="49"/>
        <v>0</v>
      </c>
    </row>
    <row r="165" spans="1:36">
      <c r="A165" s="14" t="s">
        <v>225</v>
      </c>
      <c r="B165" s="14" t="s">
        <v>20</v>
      </c>
      <c r="C165" s="14" t="s">
        <v>485</v>
      </c>
      <c r="D165" s="14" t="s">
        <v>486</v>
      </c>
      <c r="E165" s="14" t="s">
        <v>487</v>
      </c>
      <c r="F165" s="14">
        <v>3</v>
      </c>
      <c r="G165" s="14">
        <v>4</v>
      </c>
      <c r="H165" s="14">
        <v>3</v>
      </c>
      <c r="I165" s="15">
        <f>SUM(F165:H165)</f>
        <v>10</v>
      </c>
      <c r="J165" s="17">
        <f>1/F165+1/G165+1/H165</f>
        <v>0.91666666666666652</v>
      </c>
      <c r="L165" s="14">
        <v>9</v>
      </c>
      <c r="M165" s="14">
        <v>9</v>
      </c>
      <c r="N165" s="14">
        <v>9</v>
      </c>
      <c r="O165" s="15">
        <f>SUM(L165:N165)</f>
        <v>27</v>
      </c>
      <c r="P165" s="17">
        <f>1/L165+1/M165+1/N165</f>
        <v>0.33333333333333331</v>
      </c>
      <c r="Q165" s="15">
        <f>SUM(L165:N165,F165:H165)</f>
        <v>37</v>
      </c>
      <c r="R165" s="17">
        <f>1/F165+1/G165+1/H165+1/L165+1/M165+1/N165</f>
        <v>1.25</v>
      </c>
      <c r="T165" s="14">
        <v>9</v>
      </c>
      <c r="U165" s="14">
        <v>9</v>
      </c>
      <c r="V165" s="14">
        <v>9</v>
      </c>
      <c r="W165" s="15">
        <f>SUM(T165:V165)</f>
        <v>27</v>
      </c>
      <c r="X165" s="15">
        <f>SUM(T165:V165,L165:N165)</f>
        <v>54</v>
      </c>
      <c r="Y165" s="17">
        <f>1/L165+1/M165+1/N165+1/T165+1/U165+1/V165</f>
        <v>0.66666666666666674</v>
      </c>
      <c r="Z165" s="15">
        <f>SUM(T165:V165,F165:H165)</f>
        <v>37</v>
      </c>
      <c r="AA165" s="17">
        <f>1/F165+1/G165+1/H165+1/T165+1/U165+1/V165</f>
        <v>1.25</v>
      </c>
      <c r="AC165" s="15">
        <f t="shared" si="43"/>
        <v>0</v>
      </c>
      <c r="AD165" s="15">
        <f t="shared" si="44"/>
        <v>0</v>
      </c>
      <c r="AE165" s="15">
        <f t="shared" si="45"/>
        <v>0</v>
      </c>
      <c r="AF165" s="15">
        <f>COUNTIF(AB165,"*1*")+COUNTIF(AB165,"*2*")+COUNTIF(AB165,"*3*")</f>
        <v>0</v>
      </c>
      <c r="AG165" s="15">
        <f t="shared" si="47"/>
        <v>0</v>
      </c>
      <c r="AH165" s="15" t="str">
        <f t="shared" si="48"/>
        <v>Vista Murrieta</v>
      </c>
      <c r="AI165" s="15">
        <f t="shared" si="49"/>
        <v>0</v>
      </c>
    </row>
    <row r="166" spans="1:36">
      <c r="A166" s="14" t="s">
        <v>225</v>
      </c>
      <c r="B166" s="14" t="s">
        <v>18</v>
      </c>
      <c r="C166" s="14" t="s">
        <v>530</v>
      </c>
      <c r="D166" s="14" t="s">
        <v>531</v>
      </c>
      <c r="E166" s="14" t="s">
        <v>507</v>
      </c>
      <c r="F166" s="14">
        <v>3</v>
      </c>
      <c r="G166" s="14">
        <v>3</v>
      </c>
      <c r="H166" s="14">
        <v>4</v>
      </c>
      <c r="I166" s="15">
        <f>SUM(F166:H166)</f>
        <v>10</v>
      </c>
      <c r="J166" s="17">
        <f>1/F166+1/G166+1/H166</f>
        <v>0.91666666666666663</v>
      </c>
      <c r="L166" s="14">
        <v>9</v>
      </c>
      <c r="M166" s="14">
        <v>9</v>
      </c>
      <c r="N166" s="14">
        <v>9</v>
      </c>
      <c r="O166" s="15">
        <f>SUM(L166:N166)</f>
        <v>27</v>
      </c>
      <c r="P166" s="17">
        <f>1/L166+1/M166+1/N166</f>
        <v>0.33333333333333331</v>
      </c>
      <c r="Q166" s="15">
        <f>SUM(L166:N166,F166:H166)</f>
        <v>37</v>
      </c>
      <c r="R166" s="17">
        <f>1/F166+1/G166+1/H166+1/L166+1/M166+1/N166</f>
        <v>1.25</v>
      </c>
      <c r="T166" s="14">
        <v>9</v>
      </c>
      <c r="U166" s="14">
        <v>9</v>
      </c>
      <c r="V166" s="14">
        <v>9</v>
      </c>
      <c r="W166" s="15">
        <f>SUM(T166:V166)</f>
        <v>27</v>
      </c>
      <c r="X166" s="15">
        <f>SUM(T166:V166,L166:N166)</f>
        <v>54</v>
      </c>
      <c r="Y166" s="17">
        <f>1/L166+1/M166+1/N166+1/T166+1/U166+1/V166</f>
        <v>0.66666666666666674</v>
      </c>
      <c r="Z166" s="15">
        <f>SUM(T166:V166,F166:H166)</f>
        <v>37</v>
      </c>
      <c r="AA166" s="17">
        <f>1/F166+1/G166+1/H166+1/T166+1/U166+1/V166</f>
        <v>1.25</v>
      </c>
      <c r="AC166" s="15">
        <f t="shared" si="43"/>
        <v>0</v>
      </c>
      <c r="AD166" s="15">
        <f t="shared" si="44"/>
        <v>0</v>
      </c>
      <c r="AE166" s="15">
        <f t="shared" si="45"/>
        <v>0</v>
      </c>
      <c r="AF166" s="15">
        <f>COUNTIF(AB166,"*1*")+COUNTIF(AB166,"*2*")+COUNTIF(AB166,"*3*")</f>
        <v>0</v>
      </c>
      <c r="AG166" s="15">
        <f t="shared" si="47"/>
        <v>0</v>
      </c>
      <c r="AH166" s="15" t="str">
        <f t="shared" si="48"/>
        <v>Yucaipa</v>
      </c>
      <c r="AI166" s="15">
        <f t="shared" si="49"/>
        <v>0</v>
      </c>
    </row>
    <row r="170" spans="1:36" ht="25.5">
      <c r="A170" s="25" t="s">
        <v>616</v>
      </c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spans="1:36" ht="27">
      <c r="A171" s="18" t="s">
        <v>191</v>
      </c>
      <c r="B171" s="18" t="s">
        <v>187</v>
      </c>
      <c r="C171" s="18" t="s">
        <v>561</v>
      </c>
      <c r="D171" s="18" t="s">
        <v>562</v>
      </c>
      <c r="E171" s="18" t="s">
        <v>563</v>
      </c>
      <c r="F171" s="18" t="s">
        <v>389</v>
      </c>
      <c r="G171" s="18" t="s">
        <v>427</v>
      </c>
      <c r="H171" s="18" t="s">
        <v>407</v>
      </c>
      <c r="I171" s="18" t="s">
        <v>566</v>
      </c>
      <c r="J171" s="18" t="s">
        <v>567</v>
      </c>
      <c r="K171" s="18"/>
      <c r="L171" s="18" t="s">
        <v>314</v>
      </c>
      <c r="M171" s="18" t="s">
        <v>347</v>
      </c>
      <c r="N171" s="18" t="s">
        <v>308</v>
      </c>
      <c r="O171" s="18" t="s">
        <v>569</v>
      </c>
      <c r="P171" s="18" t="s">
        <v>570</v>
      </c>
      <c r="Q171" s="18" t="s">
        <v>571</v>
      </c>
      <c r="R171" s="18" t="s">
        <v>572</v>
      </c>
      <c r="S171" s="21" t="s">
        <v>573</v>
      </c>
      <c r="T171" s="18" t="s">
        <v>460</v>
      </c>
      <c r="U171" s="18" t="s">
        <v>463</v>
      </c>
      <c r="V171" s="18" t="s">
        <v>457</v>
      </c>
      <c r="W171" s="18" t="s">
        <v>574</v>
      </c>
      <c r="X171" s="18" t="s">
        <v>575</v>
      </c>
      <c r="Y171" s="18" t="s">
        <v>576</v>
      </c>
      <c r="Z171" s="18" t="s">
        <v>577</v>
      </c>
      <c r="AA171" s="18" t="s">
        <v>578</v>
      </c>
      <c r="AB171" s="21" t="s">
        <v>579</v>
      </c>
      <c r="AC171" s="18" t="s">
        <v>580</v>
      </c>
      <c r="AD171" s="18" t="s">
        <v>581</v>
      </c>
      <c r="AE171" s="18" t="s">
        <v>573</v>
      </c>
      <c r="AF171" s="18" t="s">
        <v>582</v>
      </c>
      <c r="AG171" s="18" t="s">
        <v>583</v>
      </c>
      <c r="AH171" s="20" t="s">
        <v>187</v>
      </c>
      <c r="AI171" s="20" t="s">
        <v>584</v>
      </c>
      <c r="AJ171" s="19"/>
    </row>
    <row r="172" spans="1:36">
      <c r="A172" s="14" t="s">
        <v>199</v>
      </c>
      <c r="B172" s="14" t="s">
        <v>10</v>
      </c>
      <c r="C172" s="14" t="s">
        <v>323</v>
      </c>
      <c r="D172" s="14" t="s">
        <v>324</v>
      </c>
      <c r="E172" s="14" t="s">
        <v>325</v>
      </c>
      <c r="F172" s="14">
        <v>1</v>
      </c>
      <c r="G172" s="14">
        <v>1</v>
      </c>
      <c r="H172" s="14">
        <v>1</v>
      </c>
      <c r="I172" s="15">
        <f>SUM(F172:H172)</f>
        <v>3</v>
      </c>
      <c r="J172" s="17">
        <f>1/F172+1/G172+1/H172</f>
        <v>3</v>
      </c>
      <c r="K172" s="17"/>
      <c r="L172" s="14">
        <v>9</v>
      </c>
      <c r="M172" s="14">
        <v>9</v>
      </c>
      <c r="N172" s="14">
        <v>9</v>
      </c>
      <c r="O172" s="15">
        <f>SUM(L172:N172)</f>
        <v>27</v>
      </c>
      <c r="P172" s="17">
        <f>1/L172+1/M172+1/N172</f>
        <v>0.33333333333333331</v>
      </c>
      <c r="Q172" s="15">
        <f>SUM(L172:N172,F172:H172)</f>
        <v>30</v>
      </c>
      <c r="R172" s="17">
        <f>1/F172+1/G172+1/H172+1/L172+1/M172+1/N172</f>
        <v>3.3333333333333335</v>
      </c>
      <c r="S172" s="16" t="s">
        <v>603</v>
      </c>
      <c r="T172" s="14">
        <v>1</v>
      </c>
      <c r="U172" s="14">
        <v>4</v>
      </c>
      <c r="V172" s="14">
        <v>1</v>
      </c>
      <c r="W172" s="15">
        <f>SUM(T172:V172)</f>
        <v>6</v>
      </c>
      <c r="X172" s="15">
        <f>SUM(T172:V172,L172:N172)</f>
        <v>33</v>
      </c>
      <c r="Y172" s="17">
        <f>1/L172+1/M172+1/N172+1/T172+1/U172+1/V172</f>
        <v>2.583333333333333</v>
      </c>
      <c r="Z172" s="15">
        <f>SUM(T172:V172,F172:H172)</f>
        <v>9</v>
      </c>
      <c r="AA172" s="17">
        <f>1/F172+1/G172+1/H172+1/T172+1/U172+1/V172</f>
        <v>5.25</v>
      </c>
      <c r="AB172" s="16" t="s">
        <v>588</v>
      </c>
      <c r="AC172" s="15">
        <f t="shared" ref="AC172:AC180" si="50">COUNTIF(F172:H172,"=1")</f>
        <v>3</v>
      </c>
      <c r="AD172" s="15" t="e">
        <f>COUNTIF(#REF!,"*")</f>
        <v>#REF!</v>
      </c>
      <c r="AE172" s="15">
        <f t="shared" ref="AE172:AE180" si="51">COUNTIF(S172,"*")</f>
        <v>1</v>
      </c>
      <c r="AF172" s="15">
        <f>COUNTIF(AB172,"*1*")+COUNTIF(AB172,"*2*")+COUNTIF(AB172,"*3*")</f>
        <v>1</v>
      </c>
      <c r="AG172" s="15" t="e">
        <f>(2*COUNTIF(F172:H172,"=1"))+(2*COUNTIF(#REF!,"*"))+(4*COUNTIF(S172,"*"))+(8*COUNTIF(AB172,"*3*"))+(10*COUNTIF(AB172,"*2*"))+(15*COUNTIF(AB172,"*1*"))</f>
        <v>#REF!</v>
      </c>
      <c r="AH172" s="15" t="str">
        <f t="shared" ref="AH172:AH180" si="52">B172</f>
        <v>Claremont</v>
      </c>
      <c r="AI172" s="15">
        <f t="shared" ref="AI172:AI180" si="53">SUMIF(AG$3:AG$11,AH173,AF$3:AF$11)</f>
        <v>0</v>
      </c>
    </row>
    <row r="173" spans="1:36">
      <c r="A173" s="14" t="s">
        <v>199</v>
      </c>
      <c r="B173" s="14" t="s">
        <v>136</v>
      </c>
      <c r="C173" s="14" t="s">
        <v>196</v>
      </c>
      <c r="D173" s="14" t="s">
        <v>197</v>
      </c>
      <c r="E173" s="14" t="s">
        <v>198</v>
      </c>
      <c r="F173" s="14">
        <v>1</v>
      </c>
      <c r="G173" s="14">
        <v>2</v>
      </c>
      <c r="H173" s="14">
        <v>1</v>
      </c>
      <c r="I173" s="15">
        <f>SUM(F173:H173)</f>
        <v>4</v>
      </c>
      <c r="J173" s="17">
        <f>1/F173+1/G173+1/H173</f>
        <v>2.5</v>
      </c>
      <c r="K173" s="17"/>
      <c r="L173" s="14">
        <v>9</v>
      </c>
      <c r="M173" s="14">
        <v>9</v>
      </c>
      <c r="N173" s="14">
        <v>9</v>
      </c>
      <c r="O173" s="15">
        <f>SUM(L173:N173)</f>
        <v>27</v>
      </c>
      <c r="P173" s="17">
        <f>1/L173+1/M173+1/N173</f>
        <v>0.33333333333333331</v>
      </c>
      <c r="Q173" s="15">
        <f>SUM(L173:N173,F173:H173)</f>
        <v>31</v>
      </c>
      <c r="R173" s="17">
        <f>1/F173+1/G173+1/H173+1/L173+1/M173+1/N173</f>
        <v>2.8333333333333335</v>
      </c>
      <c r="S173" s="16" t="s">
        <v>603</v>
      </c>
      <c r="T173" s="14">
        <v>3</v>
      </c>
      <c r="U173" s="14">
        <v>2</v>
      </c>
      <c r="V173" s="14">
        <v>2</v>
      </c>
      <c r="W173" s="15">
        <f>SUM(T173:V173)</f>
        <v>7</v>
      </c>
      <c r="X173" s="15">
        <f>SUM(T173:V173,L173:N173)</f>
        <v>34</v>
      </c>
      <c r="Y173" s="17">
        <f>1/L173+1/M173+1/N173+1/T173+1/U173+1/V173</f>
        <v>1.6666666666666665</v>
      </c>
      <c r="Z173" s="15">
        <f>SUM(T173:V173,F173:H173)</f>
        <v>11</v>
      </c>
      <c r="AA173" s="17">
        <f>1/F173+1/G173+1/H173+1/T173+1/U173+1/V173</f>
        <v>3.8333333333333335</v>
      </c>
      <c r="AB173" s="16" t="s">
        <v>586</v>
      </c>
      <c r="AC173" s="15">
        <f t="shared" si="50"/>
        <v>2</v>
      </c>
      <c r="AD173" s="15" t="e">
        <f>COUNTIF(#REF!,"*")</f>
        <v>#REF!</v>
      </c>
      <c r="AE173" s="15">
        <f t="shared" si="51"/>
        <v>1</v>
      </c>
      <c r="AF173" s="15">
        <f>COUNTIF(AB173,"*1*")+2*COUNTIF(AB173,"*2*")+3*COUNTIF(AB173,"*3*")</f>
        <v>2</v>
      </c>
      <c r="AG173" s="15" t="e">
        <f>(2*COUNTIF(F173:H173,"=1"))+(2*COUNTIF(#REF!,"*"))+(4*COUNTIF(S173,"*"))+(8*COUNTIF(AB173,"*3*"))+(10*COUNTIF(AB173,"*2*"))+(15*COUNTIF(AB173,"*1*"))</f>
        <v>#REF!</v>
      </c>
      <c r="AH173" s="15" t="str">
        <f t="shared" si="52"/>
        <v>Cajon</v>
      </c>
      <c r="AI173" s="15">
        <f t="shared" si="53"/>
        <v>0</v>
      </c>
    </row>
    <row r="174" spans="1:36">
      <c r="A174" s="14" t="s">
        <v>199</v>
      </c>
      <c r="B174" s="14" t="s">
        <v>10</v>
      </c>
      <c r="C174" s="14" t="s">
        <v>264</v>
      </c>
      <c r="D174" s="14" t="s">
        <v>265</v>
      </c>
      <c r="E174" s="14" t="s">
        <v>266</v>
      </c>
      <c r="F174" s="14">
        <v>3</v>
      </c>
      <c r="G174" s="14">
        <v>2</v>
      </c>
      <c r="H174" s="14">
        <v>3</v>
      </c>
      <c r="I174" s="15">
        <f>SUM(F174:H174)</f>
        <v>8</v>
      </c>
      <c r="J174" s="17">
        <f>1/F174+1/G174+1/H174</f>
        <v>1.1666666666666665</v>
      </c>
      <c r="K174" s="17"/>
      <c r="L174" s="14">
        <v>9</v>
      </c>
      <c r="M174" s="14">
        <v>9</v>
      </c>
      <c r="N174" s="14">
        <v>9</v>
      </c>
      <c r="O174" s="15">
        <f>SUM(L174:N174)</f>
        <v>27</v>
      </c>
      <c r="P174" s="17">
        <f>1/L174+1/M174+1/N174</f>
        <v>0.33333333333333331</v>
      </c>
      <c r="Q174" s="15">
        <f>SUM(L174:N174,F174:H174)</f>
        <v>35</v>
      </c>
      <c r="R174" s="17">
        <f>1/F174+1/G174+1/H174+1/L174+1/M174+1/N174</f>
        <v>1.5</v>
      </c>
      <c r="S174" s="16" t="s">
        <v>603</v>
      </c>
      <c r="T174" s="14">
        <v>2</v>
      </c>
      <c r="U174" s="14">
        <v>1</v>
      </c>
      <c r="V174" s="14">
        <v>4</v>
      </c>
      <c r="W174" s="15">
        <f>SUM(T174:V174)</f>
        <v>7</v>
      </c>
      <c r="X174" s="15">
        <f>SUM(T174:V174,L174:N174)</f>
        <v>34</v>
      </c>
      <c r="Y174" s="17">
        <f>1/L174+1/M174+1/N174+1/T174+1/U174+1/V174</f>
        <v>2.083333333333333</v>
      </c>
      <c r="Z174" s="15">
        <f>SUM(T174:V174,F174:H174)</f>
        <v>15</v>
      </c>
      <c r="AA174" s="17">
        <f>1/F174+1/G174+1/H174+1/T174+1/U174+1/V174</f>
        <v>2.9166666666666665</v>
      </c>
      <c r="AB174" s="16" t="s">
        <v>590</v>
      </c>
      <c r="AC174" s="15">
        <f t="shared" si="50"/>
        <v>0</v>
      </c>
      <c r="AD174" s="15" t="e">
        <f>COUNTIF(#REF!,"*")</f>
        <v>#REF!</v>
      </c>
      <c r="AE174" s="15">
        <f t="shared" si="51"/>
        <v>1</v>
      </c>
      <c r="AF174" s="15">
        <f t="shared" ref="AF174:AF180" si="54">COUNTIF(AB174,"*1*")+COUNTIF(AB174,"*2*")+COUNTIF(AB174,"*3*")</f>
        <v>1</v>
      </c>
      <c r="AG174" s="15" t="e">
        <f>(2*COUNTIF(F174:H174,"=1"))+(2*COUNTIF(#REF!,"*"))+(4*COUNTIF(S174,"*"))+(8*COUNTIF(AB174,"*3*"))+(10*COUNTIF(AB174,"*2*"))+(15*COUNTIF(AB174,"*1*"))</f>
        <v>#REF!</v>
      </c>
      <c r="AH174" s="15" t="str">
        <f t="shared" si="52"/>
        <v>Claremont</v>
      </c>
      <c r="AI174" s="15">
        <f t="shared" si="53"/>
        <v>0</v>
      </c>
    </row>
    <row r="175" spans="1:36">
      <c r="A175" s="14" t="s">
        <v>199</v>
      </c>
      <c r="B175" s="14" t="s">
        <v>10</v>
      </c>
      <c r="C175" s="14" t="s">
        <v>276</v>
      </c>
      <c r="D175" s="14" t="s">
        <v>277</v>
      </c>
      <c r="E175" s="14" t="s">
        <v>278</v>
      </c>
      <c r="F175" s="14">
        <v>2</v>
      </c>
      <c r="G175" s="14">
        <v>1</v>
      </c>
      <c r="H175" s="14">
        <v>4</v>
      </c>
      <c r="I175" s="15">
        <f>SUM(F175:H175)</f>
        <v>7</v>
      </c>
      <c r="J175" s="17">
        <f>1/F175+1/G175+1/H175</f>
        <v>1.75</v>
      </c>
      <c r="K175" s="17"/>
      <c r="L175" s="14">
        <v>9</v>
      </c>
      <c r="M175" s="14">
        <v>9</v>
      </c>
      <c r="N175" s="14">
        <v>9</v>
      </c>
      <c r="O175" s="15">
        <f>SUM(L175:N175)</f>
        <v>27</v>
      </c>
      <c r="P175" s="17">
        <f>1/L175+1/M175+1/N175</f>
        <v>0.33333333333333331</v>
      </c>
      <c r="Q175" s="15">
        <f>SUM(L175:N175,F175:H175)</f>
        <v>34</v>
      </c>
      <c r="R175" s="17">
        <f>1/F175+1/G175+1/H175+1/L175+1/M175+1/N175</f>
        <v>2.0833333333333335</v>
      </c>
      <c r="S175" s="16" t="s">
        <v>603</v>
      </c>
      <c r="T175" s="14">
        <v>4</v>
      </c>
      <c r="U175" s="14">
        <v>3</v>
      </c>
      <c r="V175" s="14">
        <v>3</v>
      </c>
      <c r="W175" s="15">
        <f>SUM(T175:V175)</f>
        <v>10</v>
      </c>
      <c r="X175" s="15">
        <f>SUM(T175:V175,L175:N175)</f>
        <v>37</v>
      </c>
      <c r="Y175" s="17">
        <f>1/L175+1/M175+1/N175+1/T175+1/U175+1/V175</f>
        <v>1.2499999999999998</v>
      </c>
      <c r="Z175" s="15">
        <f>SUM(T175:V175,F175:H175)</f>
        <v>17</v>
      </c>
      <c r="AA175" s="17">
        <f>1/F175+1/G175+1/H175+1/T175+1/U175+1/V175</f>
        <v>2.666666666666667</v>
      </c>
      <c r="AB175" s="16" t="s">
        <v>592</v>
      </c>
      <c r="AC175" s="15">
        <f t="shared" si="50"/>
        <v>1</v>
      </c>
      <c r="AD175" s="15" t="e">
        <f>COUNTIF(#REF!,"*")</f>
        <v>#REF!</v>
      </c>
      <c r="AE175" s="15">
        <f t="shared" si="51"/>
        <v>1</v>
      </c>
      <c r="AF175" s="15">
        <f t="shared" si="54"/>
        <v>0</v>
      </c>
      <c r="AG175" s="15" t="e">
        <f>(2*COUNTIF(F175:H175,"=1"))+(2*COUNTIF(#REF!,"*"))+(4*COUNTIF(S175,"*"))+(8*COUNTIF(AB175,"*3*"))+(10*COUNTIF(AB175,"*2*"))+(15*COUNTIF(AB175,"*1*"))</f>
        <v>#REF!</v>
      </c>
      <c r="AH175" s="15" t="str">
        <f t="shared" si="52"/>
        <v>Claremont</v>
      </c>
      <c r="AI175" s="15">
        <f t="shared" si="53"/>
        <v>0</v>
      </c>
    </row>
    <row r="176" spans="1:36">
      <c r="A176" s="14" t="s">
        <v>199</v>
      </c>
      <c r="B176" s="14" t="s">
        <v>10</v>
      </c>
      <c r="C176" s="14" t="s">
        <v>332</v>
      </c>
      <c r="D176" s="14" t="s">
        <v>333</v>
      </c>
      <c r="E176" s="14" t="s">
        <v>334</v>
      </c>
      <c r="F176" s="14">
        <v>3</v>
      </c>
      <c r="G176" s="14">
        <v>3</v>
      </c>
      <c r="H176" s="14">
        <v>3</v>
      </c>
      <c r="I176" s="15">
        <f>SUM(F176:H176)</f>
        <v>9</v>
      </c>
      <c r="J176" s="17">
        <f>1/F176+1/G176+1/H176</f>
        <v>1</v>
      </c>
      <c r="K176" s="17"/>
      <c r="L176" s="14">
        <v>9</v>
      </c>
      <c r="M176" s="14">
        <v>9</v>
      </c>
      <c r="N176" s="14">
        <v>9</v>
      </c>
      <c r="O176" s="15">
        <f>SUM(L176:N176)</f>
        <v>27</v>
      </c>
      <c r="P176" s="17">
        <f>1/L176+1/M176+1/N176</f>
        <v>0.33333333333333331</v>
      </c>
      <c r="Q176" s="15">
        <f>SUM(L176:N176,F176:H176)</f>
        <v>36</v>
      </c>
      <c r="R176" s="17">
        <f>1/F176+1/G176+1/H176+1/L176+1/M176+1/N176</f>
        <v>1.3333333333333335</v>
      </c>
      <c r="S176" s="16" t="s">
        <v>603</v>
      </c>
      <c r="T176" s="14">
        <v>5</v>
      </c>
      <c r="U176" s="14">
        <v>5</v>
      </c>
      <c r="V176" s="14">
        <v>5</v>
      </c>
      <c r="W176" s="15">
        <f>SUM(T176:V176)</f>
        <v>15</v>
      </c>
      <c r="X176" s="15">
        <f>SUM(T176:V176,L176:N176)</f>
        <v>42</v>
      </c>
      <c r="Y176" s="17">
        <f>1/L176+1/M176+1/N176+1/T176+1/U176+1/V176</f>
        <v>0.93333333333333335</v>
      </c>
      <c r="Z176" s="15">
        <f>SUM(T176:V176,F176:H176)</f>
        <v>24</v>
      </c>
      <c r="AA176" s="17">
        <f>1/F176+1/G176+1/H176+1/T176+1/U176+1/V176</f>
        <v>1.5999999999999999</v>
      </c>
      <c r="AB176" s="16" t="s">
        <v>614</v>
      </c>
      <c r="AC176" s="15">
        <f t="shared" si="50"/>
        <v>0</v>
      </c>
      <c r="AD176" s="15" t="e">
        <f>COUNTIF(#REF!,"*")</f>
        <v>#REF!</v>
      </c>
      <c r="AE176" s="15">
        <f t="shared" si="51"/>
        <v>1</v>
      </c>
      <c r="AF176" s="15">
        <f t="shared" si="54"/>
        <v>0</v>
      </c>
      <c r="AG176" s="15" t="e">
        <f>(2*COUNTIF(F176:H176,"=1"))+(2*COUNTIF(#REF!,"*"))+(4*COUNTIF(S176,"*"))+(8*COUNTIF(AB176,"*3*"))+(10*COUNTIF(AB176,"*2*"))+(15*COUNTIF(AB176,"*1*"))</f>
        <v>#REF!</v>
      </c>
      <c r="AH176" s="15" t="str">
        <f t="shared" si="52"/>
        <v>Claremont</v>
      </c>
      <c r="AI176" s="15">
        <f t="shared" si="53"/>
        <v>0</v>
      </c>
    </row>
    <row r="177" spans="1:36">
      <c r="A177" s="14" t="s">
        <v>199</v>
      </c>
      <c r="B177" s="14" t="s">
        <v>10</v>
      </c>
      <c r="C177" s="14" t="s">
        <v>288</v>
      </c>
      <c r="D177" s="14" t="s">
        <v>289</v>
      </c>
      <c r="E177" s="14" t="s">
        <v>290</v>
      </c>
      <c r="F177" s="14">
        <v>2</v>
      </c>
      <c r="G177" s="14">
        <v>3</v>
      </c>
      <c r="H177" s="14">
        <v>4</v>
      </c>
      <c r="I177" s="15">
        <f>SUM(F177:H177)</f>
        <v>9</v>
      </c>
      <c r="J177" s="17">
        <f>1/F177+1/G177+1/H177</f>
        <v>1.0833333333333333</v>
      </c>
      <c r="K177" s="17"/>
      <c r="L177" s="14">
        <v>9</v>
      </c>
      <c r="M177" s="14">
        <v>9</v>
      </c>
      <c r="N177" s="14">
        <v>9</v>
      </c>
      <c r="O177" s="15">
        <f>SUM(L177:N177)</f>
        <v>27</v>
      </c>
      <c r="P177" s="17">
        <f>1/L177+1/M177+1/N177</f>
        <v>0.33333333333333331</v>
      </c>
      <c r="Q177" s="15">
        <f>SUM(L177:N177,F177:H177)</f>
        <v>36</v>
      </c>
      <c r="R177" s="17">
        <f>1/F177+1/G177+1/H177+1/L177+1/M177+1/N177</f>
        <v>1.4166666666666667</v>
      </c>
      <c r="T177" s="14">
        <v>9</v>
      </c>
      <c r="U177" s="14">
        <v>9</v>
      </c>
      <c r="V177" s="14">
        <v>9</v>
      </c>
      <c r="W177" s="15">
        <f>SUM(T177:V177)</f>
        <v>27</v>
      </c>
      <c r="X177" s="15">
        <f>SUM(T177:V177,L177:N177)</f>
        <v>54</v>
      </c>
      <c r="Y177" s="17">
        <f>1/L177+1/M177+1/N177+1/T177+1/U177+1/V177</f>
        <v>0.66666666666666674</v>
      </c>
      <c r="Z177" s="15">
        <f>SUM(T177:V177,F177:H177)</f>
        <v>36</v>
      </c>
      <c r="AA177" s="17">
        <f>1/F177+1/G177+1/H177+1/T177+1/U177+1/V177</f>
        <v>1.4166666666666667</v>
      </c>
      <c r="AC177" s="15">
        <f t="shared" si="50"/>
        <v>0</v>
      </c>
      <c r="AD177" s="15" t="e">
        <f>COUNTIF(#REF!,"*")</f>
        <v>#REF!</v>
      </c>
      <c r="AE177" s="15">
        <f t="shared" si="51"/>
        <v>0</v>
      </c>
      <c r="AF177" s="15">
        <f t="shared" si="54"/>
        <v>0</v>
      </c>
      <c r="AG177" s="15" t="e">
        <f>(2*COUNTIF(F177:H177,"=1"))+(2*COUNTIF(#REF!,"*"))+(4*COUNTIF(S177,"*"))+(8*COUNTIF(AB177,"*3*"))+(10*COUNTIF(AB177,"*2*"))+(15*COUNTIF(AB177,"*1*"))</f>
        <v>#REF!</v>
      </c>
      <c r="AH177" s="15" t="str">
        <f t="shared" si="52"/>
        <v>Claremont</v>
      </c>
      <c r="AI177" s="15">
        <f t="shared" si="53"/>
        <v>0</v>
      </c>
    </row>
    <row r="178" spans="1:36">
      <c r="A178" s="14" t="s">
        <v>199</v>
      </c>
      <c r="B178" s="14" t="s">
        <v>10</v>
      </c>
      <c r="C178" s="14" t="s">
        <v>341</v>
      </c>
      <c r="D178" s="14" t="s">
        <v>342</v>
      </c>
      <c r="E178" s="14" t="s">
        <v>343</v>
      </c>
      <c r="F178" s="14">
        <v>4</v>
      </c>
      <c r="G178" s="14">
        <v>4</v>
      </c>
      <c r="H178" s="14">
        <v>2</v>
      </c>
      <c r="I178" s="15">
        <f>SUM(F178:H178)</f>
        <v>10</v>
      </c>
      <c r="J178" s="17">
        <f>1/F178+1/G178+1/H178</f>
        <v>1</v>
      </c>
      <c r="K178" s="17"/>
      <c r="L178" s="14">
        <v>9</v>
      </c>
      <c r="M178" s="14">
        <v>9</v>
      </c>
      <c r="N178" s="14">
        <v>9</v>
      </c>
      <c r="O178" s="15">
        <f>SUM(L178:N178)</f>
        <v>27</v>
      </c>
      <c r="P178" s="17">
        <f>1/L178+1/M178+1/N178</f>
        <v>0.33333333333333331</v>
      </c>
      <c r="Q178" s="15">
        <f>SUM(L178:N178,F178:H178)</f>
        <v>37</v>
      </c>
      <c r="R178" s="17">
        <f>1/F178+1/G178+1/H178+1/L178+1/M178+1/N178</f>
        <v>1.3333333333333335</v>
      </c>
      <c r="T178" s="14">
        <v>9</v>
      </c>
      <c r="U178" s="14">
        <v>9</v>
      </c>
      <c r="V178" s="14">
        <v>9</v>
      </c>
      <c r="W178" s="15">
        <f>SUM(T178:V178)</f>
        <v>27</v>
      </c>
      <c r="X178" s="15">
        <f>SUM(T178:V178,L178:N178)</f>
        <v>54</v>
      </c>
      <c r="Y178" s="17">
        <f>1/L178+1/M178+1/N178+1/T178+1/U178+1/V178</f>
        <v>0.66666666666666674</v>
      </c>
      <c r="Z178" s="15">
        <f>SUM(T178:V178,F178:H178)</f>
        <v>37</v>
      </c>
      <c r="AA178" s="17">
        <f>1/F178+1/G178+1/H178+1/T178+1/U178+1/V178</f>
        <v>1.3333333333333335</v>
      </c>
      <c r="AC178" s="15">
        <f t="shared" si="50"/>
        <v>0</v>
      </c>
      <c r="AD178" s="15" t="e">
        <f>COUNTIF(#REF!,"*")</f>
        <v>#REF!</v>
      </c>
      <c r="AE178" s="15">
        <f t="shared" si="51"/>
        <v>0</v>
      </c>
      <c r="AF178" s="15">
        <f t="shared" si="54"/>
        <v>0</v>
      </c>
      <c r="AG178" s="15" t="e">
        <f>(2*COUNTIF(F178:H178,"=1"))+(2*COUNTIF(#REF!,"*"))+(4*COUNTIF(S178,"*"))+(8*COUNTIF(AB178,"*3*"))+(10*COUNTIF(AB178,"*2*"))+(15*COUNTIF(AB178,"*1*"))</f>
        <v>#REF!</v>
      </c>
      <c r="AH178" s="15" t="str">
        <f t="shared" si="52"/>
        <v>Claremont</v>
      </c>
      <c r="AI178" s="15">
        <f t="shared" si="53"/>
        <v>0</v>
      </c>
    </row>
    <row r="179" spans="1:36">
      <c r="A179" s="14" t="s">
        <v>199</v>
      </c>
      <c r="B179" s="14" t="s">
        <v>26</v>
      </c>
      <c r="C179" s="14" t="s">
        <v>216</v>
      </c>
      <c r="D179" s="14" t="s">
        <v>217</v>
      </c>
      <c r="E179" s="14" t="s">
        <v>218</v>
      </c>
      <c r="F179" s="14">
        <v>4</v>
      </c>
      <c r="G179" s="14">
        <v>5</v>
      </c>
      <c r="H179" s="14">
        <v>2</v>
      </c>
      <c r="I179" s="15">
        <f>SUM(F179:H179)</f>
        <v>11</v>
      </c>
      <c r="J179" s="17">
        <f>1/F179+1/G179+1/H179</f>
        <v>0.95</v>
      </c>
      <c r="K179" s="17"/>
      <c r="L179" s="14">
        <v>9</v>
      </c>
      <c r="M179" s="14">
        <v>9</v>
      </c>
      <c r="N179" s="14">
        <v>9</v>
      </c>
      <c r="O179" s="15">
        <f>SUM(L179:N179)</f>
        <v>27</v>
      </c>
      <c r="P179" s="17">
        <f>1/L179+1/M179+1/N179</f>
        <v>0.33333333333333331</v>
      </c>
      <c r="Q179" s="15">
        <f>SUM(L179:N179,F179:H179)</f>
        <v>38</v>
      </c>
      <c r="R179" s="17">
        <f>1/F179+1/G179+1/H179+1/L179+1/M179+1/N179</f>
        <v>1.2833333333333334</v>
      </c>
      <c r="T179" s="14">
        <v>9</v>
      </c>
      <c r="U179" s="14">
        <v>9</v>
      </c>
      <c r="V179" s="14">
        <v>9</v>
      </c>
      <c r="W179" s="15">
        <f>SUM(T179:V179)</f>
        <v>27</v>
      </c>
      <c r="X179" s="15">
        <f>SUM(T179:V179,L179:N179)</f>
        <v>54</v>
      </c>
      <c r="Y179" s="17">
        <f>1/L179+1/M179+1/N179+1/T179+1/U179+1/V179</f>
        <v>0.66666666666666674</v>
      </c>
      <c r="Z179" s="15">
        <f>SUM(T179:V179,F179:H179)</f>
        <v>38</v>
      </c>
      <c r="AA179" s="17">
        <f>1/F179+1/G179+1/H179+1/T179+1/U179+1/V179</f>
        <v>1.2833333333333334</v>
      </c>
      <c r="AC179" s="15">
        <f t="shared" si="50"/>
        <v>0</v>
      </c>
      <c r="AD179" s="15" t="e">
        <f>COUNTIF(#REF!,"*")</f>
        <v>#REF!</v>
      </c>
      <c r="AE179" s="15">
        <f t="shared" si="51"/>
        <v>0</v>
      </c>
      <c r="AF179" s="15">
        <f t="shared" si="54"/>
        <v>0</v>
      </c>
      <c r="AG179" s="15" t="e">
        <f>(2*COUNTIF(F179:H179,"=1"))+(2*COUNTIF(#REF!,"*"))+(4*COUNTIF(S179,"*"))+(8*COUNTIF(AB179,"*3*"))+(10*COUNTIF(AB179,"*2*"))+(15*COUNTIF(AB179,"*1*"))</f>
        <v>#REF!</v>
      </c>
      <c r="AH179" s="15" t="str">
        <f t="shared" si="52"/>
        <v>Citrus Valley</v>
      </c>
      <c r="AI179" s="15">
        <f t="shared" si="53"/>
        <v>0</v>
      </c>
    </row>
    <row r="180" spans="1:36">
      <c r="A180" s="14" t="s">
        <v>199</v>
      </c>
      <c r="B180" s="14" t="s">
        <v>18</v>
      </c>
      <c r="C180" s="14" t="s">
        <v>541</v>
      </c>
      <c r="D180" s="14" t="s">
        <v>542</v>
      </c>
      <c r="E180" s="14" t="s">
        <v>543</v>
      </c>
      <c r="F180" s="14">
        <v>9</v>
      </c>
      <c r="G180" s="14">
        <v>9</v>
      </c>
      <c r="H180" s="14">
        <v>9</v>
      </c>
      <c r="I180" s="15">
        <f>SUM(F180:H180)</f>
        <v>27</v>
      </c>
      <c r="J180" s="17">
        <f>1/F180+1/G180+1/H180</f>
        <v>0.33333333333333331</v>
      </c>
      <c r="K180" s="17"/>
      <c r="L180" s="14">
        <v>9</v>
      </c>
      <c r="M180" s="14">
        <v>9</v>
      </c>
      <c r="N180" s="14">
        <v>9</v>
      </c>
      <c r="O180" s="15">
        <f>SUM(L180:N180)</f>
        <v>27</v>
      </c>
      <c r="P180" s="17">
        <f>1/L180+1/M180+1/N180</f>
        <v>0.33333333333333331</v>
      </c>
      <c r="Q180" s="15">
        <f>SUM(L180:N180,F180:H180)</f>
        <v>54</v>
      </c>
      <c r="R180" s="17">
        <f>1/F180+1/G180+1/H180+1/L180+1/M180+1/N180</f>
        <v>0.66666666666666674</v>
      </c>
      <c r="T180" s="14">
        <v>9</v>
      </c>
      <c r="U180" s="14">
        <v>9</v>
      </c>
      <c r="V180" s="14">
        <v>9</v>
      </c>
      <c r="W180" s="15">
        <f>SUM(T180:V180)</f>
        <v>27</v>
      </c>
      <c r="X180" s="15">
        <f>SUM(T180:V180,L180:N180)</f>
        <v>54</v>
      </c>
      <c r="Y180" s="17">
        <f>1/L180+1/M180+1/N180+1/T180+1/U180+1/V180</f>
        <v>0.66666666666666674</v>
      </c>
      <c r="Z180" s="15">
        <f>SUM(T180:V180,F180:H180)</f>
        <v>54</v>
      </c>
      <c r="AA180" s="17">
        <f>1/F180+1/G180+1/H180+1/T180+1/U180+1/V180</f>
        <v>0.66666666666666674</v>
      </c>
      <c r="AC180" s="15">
        <f t="shared" si="50"/>
        <v>0</v>
      </c>
      <c r="AD180" s="15" t="e">
        <f>COUNTIF(#REF!,"*")</f>
        <v>#REF!</v>
      </c>
      <c r="AE180" s="15">
        <f t="shared" si="51"/>
        <v>0</v>
      </c>
      <c r="AF180" s="15">
        <f t="shared" si="54"/>
        <v>0</v>
      </c>
      <c r="AG180" s="15" t="e">
        <f>(2*COUNTIF(F180:H180,"=1"))+(2*COUNTIF(#REF!,"*"))+(4*COUNTIF(S180,"*"))+(8*COUNTIF(AB180,"*3*"))+(10*COUNTIF(AB180,"*2*"))+(15*COUNTIF(AB180,"*1*"))</f>
        <v>#REF!</v>
      </c>
      <c r="AH180" s="15" t="str">
        <f t="shared" si="52"/>
        <v>Yucaipa</v>
      </c>
      <c r="AI180" s="15">
        <f t="shared" si="53"/>
        <v>0</v>
      </c>
    </row>
    <row r="184" spans="1:36">
      <c r="I184" s="14"/>
      <c r="J184" s="14"/>
      <c r="K184" s="14"/>
      <c r="O184" s="14"/>
      <c r="P184" s="14"/>
      <c r="Q184" s="14"/>
      <c r="R184" s="14"/>
      <c r="S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6" ht="26.25">
      <c r="A185" s="23" t="s">
        <v>611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30"/>
    </row>
    <row r="186" spans="1:36" ht="27">
      <c r="A186" s="7" t="s">
        <v>191</v>
      </c>
      <c r="B186" s="7" t="s">
        <v>187</v>
      </c>
      <c r="C186" s="7" t="s">
        <v>561</v>
      </c>
      <c r="D186" s="7" t="s">
        <v>562</v>
      </c>
      <c r="E186" s="7" t="s">
        <v>563</v>
      </c>
      <c r="F186" s="7" t="s">
        <v>389</v>
      </c>
      <c r="G186" s="7" t="s">
        <v>427</v>
      </c>
      <c r="H186" s="7" t="s">
        <v>407</v>
      </c>
      <c r="I186" s="7" t="s">
        <v>566</v>
      </c>
      <c r="J186" s="7" t="s">
        <v>567</v>
      </c>
      <c r="K186" s="8" t="s">
        <v>568</v>
      </c>
      <c r="L186" s="7" t="s">
        <v>314</v>
      </c>
      <c r="M186" s="7" t="s">
        <v>347</v>
      </c>
      <c r="N186" s="7" t="s">
        <v>308</v>
      </c>
      <c r="O186" s="7" t="s">
        <v>569</v>
      </c>
      <c r="P186" s="7" t="s">
        <v>570</v>
      </c>
      <c r="Q186" s="7" t="s">
        <v>571</v>
      </c>
      <c r="R186" s="7" t="s">
        <v>572</v>
      </c>
      <c r="S186" s="8" t="s">
        <v>573</v>
      </c>
      <c r="T186" s="7" t="s">
        <v>460</v>
      </c>
      <c r="U186" s="7" t="s">
        <v>463</v>
      </c>
      <c r="V186" s="7" t="s">
        <v>457</v>
      </c>
      <c r="W186" s="7" t="s">
        <v>574</v>
      </c>
      <c r="X186" s="7" t="s">
        <v>575</v>
      </c>
      <c r="Y186" s="7" t="s">
        <v>576</v>
      </c>
      <c r="Z186" s="7" t="s">
        <v>577</v>
      </c>
      <c r="AA186" s="7" t="s">
        <v>578</v>
      </c>
      <c r="AB186" s="8" t="s">
        <v>579</v>
      </c>
      <c r="AC186" s="7" t="s">
        <v>580</v>
      </c>
      <c r="AD186" s="7" t="s">
        <v>581</v>
      </c>
      <c r="AE186" s="7" t="s">
        <v>573</v>
      </c>
      <c r="AF186" s="7" t="s">
        <v>582</v>
      </c>
      <c r="AG186" s="7" t="s">
        <v>583</v>
      </c>
      <c r="AH186" s="9" t="s">
        <v>187</v>
      </c>
      <c r="AI186" s="9" t="s">
        <v>584</v>
      </c>
      <c r="AJ186" s="10"/>
    </row>
    <row r="187" spans="1:36">
      <c r="A187" s="6" t="s">
        <v>203</v>
      </c>
      <c r="B187" s="6" t="s">
        <v>136</v>
      </c>
      <c r="C187" s="6" t="s">
        <v>200</v>
      </c>
      <c r="D187" s="6" t="s">
        <v>201</v>
      </c>
      <c r="E187" s="6" t="s">
        <v>202</v>
      </c>
      <c r="F187" s="6">
        <v>3</v>
      </c>
      <c r="G187" s="6">
        <v>1</v>
      </c>
      <c r="H187" s="6">
        <v>1</v>
      </c>
      <c r="I187" s="11">
        <f>SUM(F187:H187)</f>
        <v>5</v>
      </c>
      <c r="J187" s="12">
        <f>1/F187+1/G187+1/H187</f>
        <v>2.333333333333333</v>
      </c>
      <c r="K187" s="13"/>
      <c r="L187" s="6">
        <v>9</v>
      </c>
      <c r="M187" s="6">
        <v>9</v>
      </c>
      <c r="N187" s="6">
        <v>9</v>
      </c>
      <c r="O187" s="11">
        <f>SUM(L187:N187)</f>
        <v>27</v>
      </c>
      <c r="P187" s="12">
        <f>1/L187+1/M187+1/N187</f>
        <v>0.33333333333333331</v>
      </c>
      <c r="Q187" s="11">
        <f>SUM(L187:N187,F187:H187)</f>
        <v>32</v>
      </c>
      <c r="R187" s="12">
        <f>1/F187+1/G187+1/H187+1/L187+1/M187+1/N187</f>
        <v>2.6666666666666665</v>
      </c>
      <c r="S187" s="13" t="s">
        <v>603</v>
      </c>
      <c r="T187" s="6">
        <v>1</v>
      </c>
      <c r="U187" s="6">
        <v>1</v>
      </c>
      <c r="V187" s="6">
        <v>1</v>
      </c>
      <c r="W187" s="11">
        <f>SUM(T187:V187)</f>
        <v>3</v>
      </c>
      <c r="X187" s="11">
        <f>SUM(T187:V187,L187:N187)</f>
        <v>30</v>
      </c>
      <c r="Y187" s="12">
        <f>1/L187+1/M187+1/N187+1/T187+1/U187+1/V187</f>
        <v>3.333333333333333</v>
      </c>
      <c r="Z187" s="11">
        <f>SUM(T187:V187,F187:H187)</f>
        <v>8</v>
      </c>
      <c r="AA187" s="12">
        <f>1/F187+1/G187+1/H187+1/T187+1/U187+1/V187</f>
        <v>5.333333333333333</v>
      </c>
      <c r="AB187" s="13" t="s">
        <v>588</v>
      </c>
      <c r="AC187" s="11">
        <f t="shared" ref="AC187:AC192" si="55">COUNTIF(F187:H187,"=1")</f>
        <v>2</v>
      </c>
      <c r="AD187" s="11">
        <f t="shared" ref="AD187:AD192" si="56">COUNTIF(K187,"*")</f>
        <v>0</v>
      </c>
      <c r="AE187" s="11">
        <f t="shared" ref="AE187:AE192" si="57">COUNTIF(S187,"*")</f>
        <v>1</v>
      </c>
      <c r="AF187" s="11">
        <f>COUNTIF(AB187,"*1*")+COUNTIF(AB187,"*2*")+COUNTIF(AB187,"*3*")</f>
        <v>1</v>
      </c>
      <c r="AG187" s="11">
        <f t="shared" ref="AG187:AG192" si="58">(2*COUNTIF(F187:H187,"=1"))+(2*COUNTIF(K187,"*"))+(4*COUNTIF(S187,"*"))+(8*COUNTIF(AB187,"*3*"))+(10*COUNTIF(AB187,"*2*"))+(15*COUNTIF(AB187,"*1*"))</f>
        <v>23</v>
      </c>
      <c r="AH187" s="11" t="str">
        <f t="shared" ref="AH187:AH192" si="59">B187</f>
        <v>Cajon</v>
      </c>
      <c r="AI187" s="11">
        <f>SUMIF(AH$3:AH$8,AH187,AG$3:AG$8)</f>
        <v>0</v>
      </c>
      <c r="AJ187" s="6"/>
    </row>
    <row r="188" spans="1:36">
      <c r="A188" s="6" t="s">
        <v>203</v>
      </c>
      <c r="B188" s="6" t="s">
        <v>18</v>
      </c>
      <c r="C188" s="6" t="s">
        <v>522</v>
      </c>
      <c r="D188" s="6" t="s">
        <v>523</v>
      </c>
      <c r="E188" s="6" t="s">
        <v>524</v>
      </c>
      <c r="F188" s="6">
        <v>1</v>
      </c>
      <c r="G188" s="6">
        <v>2</v>
      </c>
      <c r="H188" s="6">
        <v>1</v>
      </c>
      <c r="I188" s="11">
        <f>SUM(F188:H188)</f>
        <v>4</v>
      </c>
      <c r="J188" s="12">
        <f>1/F188+1/G188+1/H188</f>
        <v>2.5</v>
      </c>
      <c r="K188" s="13"/>
      <c r="L188" s="6">
        <v>9</v>
      </c>
      <c r="M188" s="6">
        <v>9</v>
      </c>
      <c r="N188" s="6">
        <v>9</v>
      </c>
      <c r="O188" s="11">
        <f>SUM(L188:N188)</f>
        <v>27</v>
      </c>
      <c r="P188" s="12">
        <f>1/L188+1/M188+1/N188</f>
        <v>0.33333333333333331</v>
      </c>
      <c r="Q188" s="11">
        <f>SUM(L188:N188,F188:H188)</f>
        <v>31</v>
      </c>
      <c r="R188" s="12">
        <f>1/F188+1/G188+1/H188+1/L188+1/M188+1/N188</f>
        <v>2.8333333333333335</v>
      </c>
      <c r="S188" s="13" t="s">
        <v>603</v>
      </c>
      <c r="T188" s="6">
        <v>3</v>
      </c>
      <c r="U188" s="6">
        <v>2</v>
      </c>
      <c r="V188" s="6">
        <v>2</v>
      </c>
      <c r="W188" s="11">
        <f>SUM(T188:V188)</f>
        <v>7</v>
      </c>
      <c r="X188" s="11">
        <f>SUM(T188:V188,L188:N188)</f>
        <v>34</v>
      </c>
      <c r="Y188" s="12">
        <f>1/L188+1/M188+1/N188+1/T188+1/U188+1/V188</f>
        <v>1.6666666666666665</v>
      </c>
      <c r="Z188" s="11">
        <f>SUM(T188:V188,F188:H188)</f>
        <v>11</v>
      </c>
      <c r="AA188" s="12">
        <f>1/F188+1/G188+1/H188+1/T188+1/U188+1/V188</f>
        <v>3.8333333333333335</v>
      </c>
      <c r="AB188" s="13" t="s">
        <v>586</v>
      </c>
      <c r="AC188" s="11">
        <f t="shared" si="55"/>
        <v>2</v>
      </c>
      <c r="AD188" s="11">
        <f t="shared" si="56"/>
        <v>0</v>
      </c>
      <c r="AE188" s="11">
        <f t="shared" si="57"/>
        <v>1</v>
      </c>
      <c r="AF188" s="11">
        <f>COUNTIF(AB188,"*1*")+COUNTIF(AB188,"*2*")+COUNTIF(AB188,"*3*")</f>
        <v>1</v>
      </c>
      <c r="AG188" s="11">
        <f t="shared" si="58"/>
        <v>18</v>
      </c>
      <c r="AH188" s="11" t="str">
        <f t="shared" si="59"/>
        <v>Yucaipa</v>
      </c>
      <c r="AI188" s="11">
        <f>SUMIF(AH$3:AH$8,AH188,AG$3:AG$8)</f>
        <v>0</v>
      </c>
      <c r="AJ188" s="6"/>
    </row>
    <row r="189" spans="1:36">
      <c r="A189" s="6" t="s">
        <v>203</v>
      </c>
      <c r="B189" s="6" t="s">
        <v>10</v>
      </c>
      <c r="C189" s="6" t="s">
        <v>300</v>
      </c>
      <c r="D189" s="6" t="s">
        <v>298</v>
      </c>
      <c r="E189" s="6" t="s">
        <v>301</v>
      </c>
      <c r="F189" s="6">
        <v>1</v>
      </c>
      <c r="G189" s="6">
        <v>1</v>
      </c>
      <c r="H189" s="6">
        <v>3</v>
      </c>
      <c r="I189" s="11">
        <f>SUM(F189:H189)</f>
        <v>5</v>
      </c>
      <c r="J189" s="12">
        <f>1/F189+1/G189+1/H189</f>
        <v>2.3333333333333335</v>
      </c>
      <c r="K189" s="13"/>
      <c r="L189" s="6">
        <v>9</v>
      </c>
      <c r="M189" s="6">
        <v>9</v>
      </c>
      <c r="N189" s="6">
        <v>9</v>
      </c>
      <c r="O189" s="11">
        <f>SUM(L189:N189)</f>
        <v>27</v>
      </c>
      <c r="P189" s="12">
        <f>1/L189+1/M189+1/N189</f>
        <v>0.33333333333333331</v>
      </c>
      <c r="Q189" s="11">
        <f>SUM(L189:N189,F189:H189)</f>
        <v>32</v>
      </c>
      <c r="R189" s="12">
        <f>1/F189+1/G189+1/H189+1/L189+1/M189+1/N189</f>
        <v>2.666666666666667</v>
      </c>
      <c r="S189" s="13" t="s">
        <v>603</v>
      </c>
      <c r="T189" s="6">
        <v>2</v>
      </c>
      <c r="U189" s="6">
        <v>3</v>
      </c>
      <c r="V189" s="6">
        <v>3</v>
      </c>
      <c r="W189" s="11">
        <f>SUM(T189:V189)</f>
        <v>8</v>
      </c>
      <c r="X189" s="11">
        <f>SUM(T189:V189,L189:N189)</f>
        <v>35</v>
      </c>
      <c r="Y189" s="12">
        <f>1/L189+1/M189+1/N189+1/T189+1/U189+1/V189</f>
        <v>1.4999999999999998</v>
      </c>
      <c r="Z189" s="11">
        <f>SUM(T189:V189,F189:H189)</f>
        <v>13</v>
      </c>
      <c r="AA189" s="12">
        <f>1/F189+1/G189+1/H189+1/T189+1/U189+1/V189</f>
        <v>3.5000000000000004</v>
      </c>
      <c r="AB189" s="13" t="s">
        <v>590</v>
      </c>
      <c r="AC189" s="11">
        <f t="shared" si="55"/>
        <v>2</v>
      </c>
      <c r="AD189" s="11">
        <f t="shared" si="56"/>
        <v>0</v>
      </c>
      <c r="AE189" s="11">
        <f t="shared" si="57"/>
        <v>1</v>
      </c>
      <c r="AF189" s="11">
        <f>COUNTIF(AB189,"*1*")+2*COUNTIF(AB189,"*2*")+3*COUNTIF(AB189,"*3*")</f>
        <v>3</v>
      </c>
      <c r="AG189" s="11">
        <f t="shared" si="58"/>
        <v>16</v>
      </c>
      <c r="AH189" s="11" t="str">
        <f t="shared" si="59"/>
        <v>Claremont</v>
      </c>
      <c r="AI189" s="11">
        <f>SUMIF(AH$3:AH$8,AH189,AG$3:AG$8)</f>
        <v>0</v>
      </c>
      <c r="AJ189" s="6"/>
    </row>
    <row r="190" spans="1:36">
      <c r="A190" s="6" t="s">
        <v>203</v>
      </c>
      <c r="B190" s="6" t="s">
        <v>10</v>
      </c>
      <c r="C190" s="6" t="s">
        <v>326</v>
      </c>
      <c r="D190" s="6" t="s">
        <v>327</v>
      </c>
      <c r="E190" s="6" t="s">
        <v>328</v>
      </c>
      <c r="F190" s="6">
        <v>2</v>
      </c>
      <c r="G190" s="6">
        <v>2</v>
      </c>
      <c r="H190" s="6">
        <v>2</v>
      </c>
      <c r="I190" s="11">
        <f>SUM(F190:H190)</f>
        <v>6</v>
      </c>
      <c r="J190" s="12">
        <f>1/F190+1/G190+1/H190</f>
        <v>1.5</v>
      </c>
      <c r="K190" s="13"/>
      <c r="L190" s="6">
        <v>9</v>
      </c>
      <c r="M190" s="6">
        <v>9</v>
      </c>
      <c r="N190" s="6">
        <v>9</v>
      </c>
      <c r="O190" s="11">
        <f>SUM(L190:N190)</f>
        <v>27</v>
      </c>
      <c r="P190" s="12">
        <f>1/L190+1/M190+1/N190</f>
        <v>0.33333333333333331</v>
      </c>
      <c r="Q190" s="11">
        <f>SUM(L190:N190,F190:H190)</f>
        <v>33</v>
      </c>
      <c r="R190" s="12">
        <f>1/F190+1/G190+1/H190+1/L190+1/M190+1/N190</f>
        <v>1.8333333333333335</v>
      </c>
      <c r="S190" s="13" t="s">
        <v>603</v>
      </c>
      <c r="T190" s="6">
        <v>4</v>
      </c>
      <c r="U190" s="6">
        <v>4</v>
      </c>
      <c r="V190" s="6">
        <v>4</v>
      </c>
      <c r="W190" s="11">
        <f>SUM(T190:V190)</f>
        <v>12</v>
      </c>
      <c r="X190" s="11">
        <f>SUM(T190:V190,L190:N190)</f>
        <v>39</v>
      </c>
      <c r="Y190" s="12">
        <f>1/L190+1/M190+1/N190+1/T190+1/U190+1/V190</f>
        <v>1.0833333333333333</v>
      </c>
      <c r="Z190" s="11">
        <f>SUM(T190:V190,F190:H190)</f>
        <v>18</v>
      </c>
      <c r="AA190" s="12">
        <f>1/F190+1/G190+1/H190+1/T190+1/U190+1/V190</f>
        <v>2.25</v>
      </c>
      <c r="AB190" s="13" t="s">
        <v>592</v>
      </c>
      <c r="AC190" s="11">
        <f t="shared" si="55"/>
        <v>0</v>
      </c>
      <c r="AD190" s="11">
        <f t="shared" si="56"/>
        <v>0</v>
      </c>
      <c r="AE190" s="11">
        <f t="shared" si="57"/>
        <v>1</v>
      </c>
      <c r="AF190" s="11">
        <f>COUNTIF(AB190,"*1*")+COUNTIF(AB190,"*2*")+COUNTIF(AB190,"*3*")</f>
        <v>0</v>
      </c>
      <c r="AG190" s="11">
        <f t="shared" si="58"/>
        <v>4</v>
      </c>
      <c r="AH190" s="11" t="str">
        <f t="shared" si="59"/>
        <v>Claremont</v>
      </c>
      <c r="AI190" s="11">
        <f>SUMIF(AH$3:AH$8,AH190,AG$3:AG$8)</f>
        <v>0</v>
      </c>
      <c r="AJ190" s="6"/>
    </row>
    <row r="191" spans="1:36">
      <c r="A191" s="6" t="s">
        <v>203</v>
      </c>
      <c r="B191" s="6" t="s">
        <v>10</v>
      </c>
      <c r="C191" s="6" t="s">
        <v>317</v>
      </c>
      <c r="D191" s="6" t="s">
        <v>318</v>
      </c>
      <c r="E191" s="6" t="s">
        <v>319</v>
      </c>
      <c r="F191" s="6">
        <v>2</v>
      </c>
      <c r="G191" s="6">
        <v>3</v>
      </c>
      <c r="H191" s="6">
        <v>2</v>
      </c>
      <c r="I191" s="11">
        <f>SUM(F191:H191)</f>
        <v>7</v>
      </c>
      <c r="J191" s="12">
        <f>1/F191+1/G191+1/H191</f>
        <v>1.3333333333333333</v>
      </c>
      <c r="K191" s="13"/>
      <c r="L191" s="6">
        <v>9</v>
      </c>
      <c r="M191" s="6">
        <v>9</v>
      </c>
      <c r="N191" s="6">
        <v>9</v>
      </c>
      <c r="O191" s="11">
        <f>SUM(L191:N191)</f>
        <v>27</v>
      </c>
      <c r="P191" s="12">
        <f>1/L191+1/M191+1/N191</f>
        <v>0.33333333333333331</v>
      </c>
      <c r="Q191" s="11">
        <f>SUM(L191:N191,F191:H191)</f>
        <v>34</v>
      </c>
      <c r="R191" s="12">
        <f>1/F191+1/G191+1/H191+1/L191+1/M191+1/N191</f>
        <v>1.6666666666666667</v>
      </c>
      <c r="S191" s="13"/>
      <c r="T191" s="6">
        <v>9</v>
      </c>
      <c r="U191" s="6">
        <v>9</v>
      </c>
      <c r="V191" s="6">
        <v>9</v>
      </c>
      <c r="W191" s="11">
        <f>SUM(T191:V191)</f>
        <v>27</v>
      </c>
      <c r="X191" s="11">
        <f>SUM(T191:V191,L191:N191)</f>
        <v>54</v>
      </c>
      <c r="Y191" s="12">
        <f>1/L191+1/M191+1/N191+1/T191+1/U191+1/V191</f>
        <v>0.66666666666666674</v>
      </c>
      <c r="Z191" s="11">
        <f>SUM(T191:V191,F191:H191)</f>
        <v>34</v>
      </c>
      <c r="AA191" s="12">
        <f>1/F191+1/G191+1/H191+1/T191+1/U191+1/V191</f>
        <v>1.6666666666666667</v>
      </c>
      <c r="AB191" s="13"/>
      <c r="AC191" s="11">
        <f t="shared" si="55"/>
        <v>0</v>
      </c>
      <c r="AD191" s="11">
        <f t="shared" si="56"/>
        <v>0</v>
      </c>
      <c r="AE191" s="11">
        <f t="shared" si="57"/>
        <v>0</v>
      </c>
      <c r="AF191" s="11">
        <f>COUNTIF(AB191,"*1*")+COUNTIF(AB191,"*2*")+COUNTIF(AB191,"*3*")</f>
        <v>0</v>
      </c>
      <c r="AG191" s="11">
        <f t="shared" si="58"/>
        <v>0</v>
      </c>
      <c r="AH191" s="11" t="str">
        <f t="shared" si="59"/>
        <v>Claremont</v>
      </c>
      <c r="AI191" s="11">
        <f>SUMIF(AH$3:AH$8,AH191,AG$3:AG$8)</f>
        <v>0</v>
      </c>
      <c r="AJ191" s="6"/>
    </row>
    <row r="192" spans="1:36">
      <c r="A192" s="6" t="s">
        <v>203</v>
      </c>
      <c r="B192" s="6" t="s">
        <v>10</v>
      </c>
      <c r="C192" s="6" t="s">
        <v>302</v>
      </c>
      <c r="D192" s="6" t="s">
        <v>303</v>
      </c>
      <c r="E192" s="6" t="s">
        <v>304</v>
      </c>
      <c r="F192" s="6">
        <v>3</v>
      </c>
      <c r="G192" s="6">
        <v>3</v>
      </c>
      <c r="H192" s="6">
        <v>3</v>
      </c>
      <c r="I192" s="11">
        <f>SUM(F192:H192)</f>
        <v>9</v>
      </c>
      <c r="J192" s="12">
        <f>1/F192+1/G192+1/H192</f>
        <v>1</v>
      </c>
      <c r="K192" s="13"/>
      <c r="L192" s="6">
        <v>9</v>
      </c>
      <c r="M192" s="6">
        <v>9</v>
      </c>
      <c r="N192" s="6">
        <v>9</v>
      </c>
      <c r="O192" s="11">
        <f>SUM(L192:N192)</f>
        <v>27</v>
      </c>
      <c r="P192" s="12">
        <f>1/L192+1/M192+1/N192</f>
        <v>0.33333333333333331</v>
      </c>
      <c r="Q192" s="11">
        <f>SUM(L192:N192,F192:H192)</f>
        <v>36</v>
      </c>
      <c r="R192" s="12">
        <f>1/F192+1/G192+1/H192+1/L192+1/M192+1/N192</f>
        <v>1.3333333333333335</v>
      </c>
      <c r="S192" s="13"/>
      <c r="T192" s="6">
        <v>9</v>
      </c>
      <c r="U192" s="6">
        <v>9</v>
      </c>
      <c r="V192" s="6">
        <v>9</v>
      </c>
      <c r="W192" s="11">
        <f>SUM(T192:V192)</f>
        <v>27</v>
      </c>
      <c r="X192" s="11">
        <f>SUM(T192:V192,L192:N192)</f>
        <v>54</v>
      </c>
      <c r="Y192" s="12">
        <f>1/L192+1/M192+1/N192+1/T192+1/U192+1/V192</f>
        <v>0.66666666666666674</v>
      </c>
      <c r="Z192" s="11">
        <f>SUM(T192:V192,F192:H192)</f>
        <v>36</v>
      </c>
      <c r="AA192" s="12">
        <f>1/F192+1/G192+1/H192+1/T192+1/U192+1/V192</f>
        <v>1.3333333333333335</v>
      </c>
      <c r="AB192" s="13"/>
      <c r="AC192" s="11">
        <f t="shared" si="55"/>
        <v>0</v>
      </c>
      <c r="AD192" s="11">
        <f t="shared" si="56"/>
        <v>0</v>
      </c>
      <c r="AE192" s="11">
        <f t="shared" si="57"/>
        <v>0</v>
      </c>
      <c r="AF192" s="11">
        <f>COUNTIF(AB192,"*1*")+COUNTIF(AB192,"*2*")+COUNTIF(AB192,"*3*")</f>
        <v>0</v>
      </c>
      <c r="AG192" s="11">
        <f t="shared" si="58"/>
        <v>0</v>
      </c>
      <c r="AH192" s="11" t="str">
        <f t="shared" si="59"/>
        <v>Claremont</v>
      </c>
      <c r="AI192" s="11">
        <f>SUMIF(AH$3:AH$8,AH192,AG$3:AG$8)</f>
        <v>0</v>
      </c>
      <c r="AJ192" s="6"/>
    </row>
  </sheetData>
  <sheetProtection formatColumns="0" formatRows="0" insertColumns="0" insertRows="0" sort="0" autoFilter="0"/>
  <mergeCells count="7">
    <mergeCell ref="A155:AJ155"/>
    <mergeCell ref="A170:AJ170"/>
    <mergeCell ref="A185:AJ185"/>
    <mergeCell ref="A1:AJ1"/>
    <mergeCell ref="A55:AJ55"/>
    <mergeCell ref="A72:AJ72"/>
    <mergeCell ref="A103:AJ103"/>
  </mergeCells>
  <conditionalFormatting sqref="T57:V72 F57:H72 L57:N72 L172:N183 L157:N170 L151:N155 L105:N138 L185:N185 L74:N103 L3:N55 F172:H183 F157:H170 F151:H155 F187:H65511 F105:H138 F185:H185 F74:H103 F3:H55 T172:V183 T157:V170 T151:V155 T187:V65511 T105:V138 T185:V185 T74:V103 T3:V55 L187:N65511">
    <cfRule type="cellIs" dxfId="41" priority="25" stopIfTrue="1" operator="equal">
      <formula>9</formula>
    </cfRule>
  </conditionalFormatting>
  <conditionalFormatting sqref="AQ157:IV170 AQ172:IV183 AQ74:IV103 AQ3:IV55 AQ151:IV155 AQ105:IV138 A185:AI185 AQ193:IV65511 A187:AI65511 A105:AI138 A151:AI155 A3:AI55 A74:AI103 A172:AI183 A157:AI170 A57:AI72 AQ57:IV72">
    <cfRule type="expression" dxfId="40" priority="23" stopIfTrue="1">
      <formula>$S3&lt;&gt;0</formula>
    </cfRule>
    <cfRule type="expression" dxfId="39" priority="24" stopIfTrue="1">
      <formula>$K3&lt;&gt;0</formula>
    </cfRule>
  </conditionalFormatting>
  <conditionalFormatting sqref="A3:H34 A105:H136">
    <cfRule type="expression" dxfId="38" priority="21" stopIfTrue="1">
      <formula>#REF!&lt;&gt;0</formula>
    </cfRule>
    <cfRule type="expression" dxfId="37" priority="22" stopIfTrue="1">
      <formula>#REF!&lt;&gt;0</formula>
    </cfRule>
  </conditionalFormatting>
  <conditionalFormatting sqref="A57:AI66">
    <cfRule type="expression" dxfId="36" priority="18" stopIfTrue="1">
      <formula>$S57&lt;&gt;0</formula>
    </cfRule>
    <cfRule type="expression" dxfId="35" priority="19" stopIfTrue="1">
      <formula>$K57&lt;&gt;0</formula>
    </cfRule>
  </conditionalFormatting>
  <conditionalFormatting sqref="A74:AI97">
    <cfRule type="expression" dxfId="34" priority="15" stopIfTrue="1">
      <formula>$S74&lt;&gt;0</formula>
    </cfRule>
    <cfRule type="expression" dxfId="33" priority="16" stopIfTrue="1">
      <formula>$K74&lt;&gt;0</formula>
    </cfRule>
  </conditionalFormatting>
  <conditionalFormatting sqref="A105:AI136">
    <cfRule type="expression" dxfId="32" priority="12" stopIfTrue="1">
      <formula>$S105&lt;&gt;0</formula>
    </cfRule>
    <cfRule type="expression" dxfId="31" priority="13" stopIfTrue="1">
      <formula>$K105&lt;&gt;0</formula>
    </cfRule>
  </conditionalFormatting>
  <conditionalFormatting sqref="A157:AI166">
    <cfRule type="expression" dxfId="30" priority="7" stopIfTrue="1">
      <formula>$S157&lt;&gt;0</formula>
    </cfRule>
    <cfRule type="expression" dxfId="29" priority="8" stopIfTrue="1">
      <formula>$K157&lt;&gt;0</formula>
    </cfRule>
  </conditionalFormatting>
  <conditionalFormatting sqref="A172:AI180">
    <cfRule type="expression" dxfId="28" priority="4" stopIfTrue="1">
      <formula>$S172&lt;&gt;0</formula>
    </cfRule>
    <cfRule type="expression" dxfId="27" priority="5" stopIfTrue="1">
      <formula>#REF!&lt;&gt;0</formula>
    </cfRule>
  </conditionalFormatting>
  <conditionalFormatting sqref="L187:N192 T187:V192 F187:H192">
    <cfRule type="cellIs" dxfId="26" priority="3" stopIfTrue="1" operator="equal">
      <formula>9</formula>
    </cfRule>
  </conditionalFormatting>
  <conditionalFormatting sqref="AQ139:IV139 AQ141:IV150 AQ192:IV192">
    <cfRule type="expression" dxfId="25" priority="39" stopIfTrue="1">
      <formula>#REF!&lt;&gt;0</formula>
    </cfRule>
    <cfRule type="expression" dxfId="24" priority="40" stopIfTrue="1">
      <formula>#REF!&lt;&gt;0</formula>
    </cfRule>
  </conditionalFormatting>
  <conditionalFormatting sqref="AQ190:IV191">
    <cfRule type="expression" dxfId="23" priority="87" stopIfTrue="1">
      <formula>$S191&lt;&gt;0</formula>
    </cfRule>
    <cfRule type="expression" dxfId="22" priority="88" stopIfTrue="1">
      <formula>$K191&lt;&gt;0</formula>
    </cfRule>
  </conditionalFormatting>
  <dataValidations count="1">
    <dataValidation type="whole" showErrorMessage="1" errorTitle="WTF!?" error="PHAILURE!_x000a__x000a_You have to enter a number between 1 and 9." sqref="T187:V192 F187:H192 L3:N37 T3:V37 F3:H34 L57:N66 F57:H66 T57:V66 L74:N97 T74:V97 F74:H97 L105:N136 T105:V136 F105:H136 L157:N166 T157:V166 F157:H166 T172:V180 F172:H180 L172:N180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M38"/>
  <sheetViews>
    <sheetView zoomScaleNormal="100" workbookViewId="0">
      <selection activeCell="J41" sqref="J41"/>
    </sheetView>
  </sheetViews>
  <sheetFormatPr defaultRowHeight="9"/>
  <cols>
    <col min="1" max="1" width="4.42578125" style="6" bestFit="1" customWidth="1"/>
    <col min="2" max="2" width="10.140625" style="6" bestFit="1" customWidth="1"/>
    <col min="3" max="3" width="4.28515625" style="6" bestFit="1" customWidth="1"/>
    <col min="4" max="4" width="6.7109375" style="6" bestFit="1" customWidth="1"/>
    <col min="5" max="5" width="8.28515625" style="6" bestFit="1" customWidth="1"/>
    <col min="6" max="6" width="2.42578125" style="6" bestFit="1" customWidth="1"/>
    <col min="7" max="8" width="2.7109375" style="6" bestFit="1" customWidth="1"/>
    <col min="9" max="10" width="4.85546875" style="11" bestFit="1" customWidth="1"/>
    <col min="11" max="11" width="5" style="13" hidden="1" customWidth="1"/>
    <col min="12" max="12" width="2.28515625" style="6" hidden="1" customWidth="1"/>
    <col min="13" max="14" width="2.5703125" style="6" hidden="1" customWidth="1"/>
    <col min="15" max="15" width="4.5703125" style="11" hidden="1" customWidth="1"/>
    <col min="16" max="16" width="4.85546875" style="11" hidden="1" customWidth="1"/>
    <col min="17" max="17" width="4.5703125" style="11" hidden="1" customWidth="1"/>
    <col min="18" max="18" width="4.85546875" style="11" hidden="1" customWidth="1"/>
    <col min="19" max="19" width="4.42578125" style="13" hidden="1" customWidth="1"/>
    <col min="20" max="20" width="2.28515625" style="6" hidden="1" customWidth="1"/>
    <col min="21" max="22" width="2.5703125" style="6" hidden="1" customWidth="1"/>
    <col min="23" max="24" width="4.5703125" style="11" hidden="1" customWidth="1"/>
    <col min="25" max="25" width="4.85546875" style="11" hidden="1" customWidth="1"/>
    <col min="26" max="26" width="5.42578125" style="11" hidden="1" customWidth="1"/>
    <col min="27" max="27" width="5.7109375" style="11" hidden="1" customWidth="1"/>
    <col min="28" max="28" width="4.85546875" style="13" bestFit="1" customWidth="1"/>
    <col min="29" max="29" width="4.85546875" style="11" hidden="1" customWidth="1"/>
    <col min="30" max="30" width="4.42578125" style="11" hidden="1" customWidth="1"/>
    <col min="31" max="31" width="4.5703125" style="11" hidden="1" customWidth="1"/>
    <col min="32" max="32" width="5.140625" style="11" hidden="1" customWidth="1"/>
    <col min="33" max="33" width="5.5703125" style="11" hidden="1" customWidth="1"/>
    <col min="34" max="34" width="10.140625" style="6" hidden="1" customWidth="1"/>
    <col min="35" max="35" width="5.5703125" style="6" hidden="1" customWidth="1"/>
    <col min="36" max="16384" width="9.140625" style="6"/>
  </cols>
  <sheetData>
    <row r="1" spans="1:39" ht="26.25">
      <c r="A1" s="23" t="s">
        <v>615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30"/>
      <c r="AK1" s="30"/>
      <c r="AL1" s="30"/>
      <c r="AM1" s="30"/>
    </row>
    <row r="2" spans="1:39" s="10" customFormat="1" ht="27" customHeight="1">
      <c r="A2" s="7" t="s">
        <v>191</v>
      </c>
      <c r="B2" s="7" t="s">
        <v>187</v>
      </c>
      <c r="C2" s="7" t="s">
        <v>561</v>
      </c>
      <c r="D2" s="7" t="s">
        <v>562</v>
      </c>
      <c r="E2" s="7" t="s">
        <v>563</v>
      </c>
      <c r="F2" s="7" t="s">
        <v>389</v>
      </c>
      <c r="G2" s="7" t="s">
        <v>427</v>
      </c>
      <c r="H2" s="7" t="s">
        <v>407</v>
      </c>
      <c r="I2" s="7" t="s">
        <v>566</v>
      </c>
      <c r="J2" s="7" t="s">
        <v>567</v>
      </c>
      <c r="K2" s="8" t="s">
        <v>568</v>
      </c>
      <c r="L2" s="7" t="s">
        <v>314</v>
      </c>
      <c r="M2" s="7" t="s">
        <v>347</v>
      </c>
      <c r="N2" s="7" t="s">
        <v>308</v>
      </c>
      <c r="O2" s="7" t="s">
        <v>569</v>
      </c>
      <c r="P2" s="7" t="s">
        <v>570</v>
      </c>
      <c r="Q2" s="7" t="s">
        <v>571</v>
      </c>
      <c r="R2" s="7" t="s">
        <v>572</v>
      </c>
      <c r="S2" s="8" t="s">
        <v>573</v>
      </c>
      <c r="T2" s="7" t="s">
        <v>460</v>
      </c>
      <c r="U2" s="7" t="s">
        <v>463</v>
      </c>
      <c r="V2" s="7" t="s">
        <v>457</v>
      </c>
      <c r="W2" s="7" t="s">
        <v>574</v>
      </c>
      <c r="X2" s="7" t="s">
        <v>575</v>
      </c>
      <c r="Y2" s="7" t="s">
        <v>576</v>
      </c>
      <c r="Z2" s="7" t="s">
        <v>577</v>
      </c>
      <c r="AA2" s="7" t="s">
        <v>578</v>
      </c>
      <c r="AB2" s="8" t="s">
        <v>579</v>
      </c>
      <c r="AC2" s="7" t="s">
        <v>580</v>
      </c>
      <c r="AD2" s="7" t="s">
        <v>581</v>
      </c>
      <c r="AE2" s="7" t="s">
        <v>573</v>
      </c>
      <c r="AF2" s="7" t="s">
        <v>582</v>
      </c>
      <c r="AG2" s="7" t="s">
        <v>583</v>
      </c>
      <c r="AH2" s="9" t="s">
        <v>187</v>
      </c>
      <c r="AI2" s="9" t="s">
        <v>584</v>
      </c>
    </row>
    <row r="3" spans="1:39">
      <c r="A3" s="6" t="s">
        <v>238</v>
      </c>
      <c r="B3" s="6" t="s">
        <v>26</v>
      </c>
      <c r="C3" s="6" t="s">
        <v>239</v>
      </c>
      <c r="D3" s="6" t="s">
        <v>240</v>
      </c>
      <c r="E3" s="6" t="s">
        <v>241</v>
      </c>
      <c r="F3" s="6">
        <v>1</v>
      </c>
      <c r="G3" s="6">
        <v>3</v>
      </c>
      <c r="H3" s="6">
        <v>4</v>
      </c>
      <c r="I3" s="11">
        <f>SUM(F3:H3)</f>
        <v>8</v>
      </c>
      <c r="J3" s="12">
        <f>1/F3+1/G3+1/H3</f>
        <v>1.5833333333333333</v>
      </c>
      <c r="L3" s="6">
        <v>9</v>
      </c>
      <c r="M3" s="6">
        <v>9</v>
      </c>
      <c r="N3" s="6">
        <v>9</v>
      </c>
      <c r="O3" s="11">
        <f>SUM(L3:N3)</f>
        <v>27</v>
      </c>
      <c r="P3" s="12">
        <f>1/L3+1/M3+1/N3</f>
        <v>0.33333333333333331</v>
      </c>
      <c r="Q3" s="11">
        <f>SUM(L3:N3,F3:H3)</f>
        <v>35</v>
      </c>
      <c r="R3" s="12">
        <f>1/F3+1/G3+1/H3+1/L3+1/M3+1/N3</f>
        <v>1.9166666666666667</v>
      </c>
      <c r="T3" s="6">
        <v>9</v>
      </c>
      <c r="U3" s="6">
        <v>9</v>
      </c>
      <c r="V3" s="6">
        <v>9</v>
      </c>
      <c r="W3" s="11">
        <f>SUM(T3:V3)</f>
        <v>27</v>
      </c>
      <c r="X3" s="11">
        <f>SUM(T3:V3,L3:N3)</f>
        <v>54</v>
      </c>
      <c r="Y3" s="12">
        <f>1/L3+1/M3+1/N3+1/T3+1/U3+1/V3</f>
        <v>0.66666666666666674</v>
      </c>
      <c r="Z3" s="11">
        <f>SUM(T3:V3,L3:N3,F3:H3)</f>
        <v>62</v>
      </c>
      <c r="AA3" s="12">
        <f>1/F3+1/G3+1/H3+1/L3+1/M3+1/N3+1/T3+1/U3+1/V3</f>
        <v>2.25</v>
      </c>
      <c r="AB3" s="13" t="s">
        <v>588</v>
      </c>
      <c r="AC3" s="11">
        <f>COUNTIF(F3:H3,"=1")</f>
        <v>1</v>
      </c>
      <c r="AD3" s="11">
        <f>COUNTIF(K3,"*")</f>
        <v>0</v>
      </c>
      <c r="AE3" s="11">
        <f>COUNTIF(S3,"*")</f>
        <v>0</v>
      </c>
      <c r="AF3" s="11">
        <f>COUNTIF(AB3,"*1*")+2*COUNTIF(AB3,"*2*")+3*COUNTIF(AB3,"*3*")</f>
        <v>1</v>
      </c>
      <c r="AG3" s="11">
        <f>(2*COUNTIF(F3:H3,"=1"))+(2*COUNTIF(K3,"*"))+(4*COUNTIF(S3,"*"))+(8*COUNTIF(AB3,"*3*"))+(10*COUNTIF(AB3,"*2*"))+(15*COUNTIF(AB3,"*1*"))</f>
        <v>17</v>
      </c>
      <c r="AH3" s="11" t="str">
        <f>B3</f>
        <v>Citrus Valley</v>
      </c>
      <c r="AI3" s="11">
        <f>SUMIF(AH$3:AH$7,AH3,AG$3:AG$7)</f>
        <v>29</v>
      </c>
    </row>
    <row r="4" spans="1:39">
      <c r="A4" s="6" t="s">
        <v>238</v>
      </c>
      <c r="B4" s="6" t="s">
        <v>26</v>
      </c>
      <c r="C4" s="6" t="s">
        <v>235</v>
      </c>
      <c r="D4" s="6" t="s">
        <v>236</v>
      </c>
      <c r="E4" s="6" t="s">
        <v>237</v>
      </c>
      <c r="F4" s="6">
        <v>3</v>
      </c>
      <c r="G4" s="6">
        <v>4</v>
      </c>
      <c r="H4" s="6">
        <v>1</v>
      </c>
      <c r="I4" s="11">
        <f>SUM(F4:H4)</f>
        <v>8</v>
      </c>
      <c r="J4" s="12">
        <f>1/F4+1/G4+1/H4</f>
        <v>1.5833333333333333</v>
      </c>
      <c r="L4" s="6">
        <v>9</v>
      </c>
      <c r="M4" s="6">
        <v>9</v>
      </c>
      <c r="N4" s="6">
        <v>9</v>
      </c>
      <c r="O4" s="11">
        <f>SUM(L4:N4)</f>
        <v>27</v>
      </c>
      <c r="P4" s="12">
        <f>1/L4+1/M4+1/N4</f>
        <v>0.33333333333333331</v>
      </c>
      <c r="Q4" s="11">
        <f>SUM(L4:N4,F4:H4)</f>
        <v>35</v>
      </c>
      <c r="R4" s="12">
        <f>1/F4+1/G4+1/H4+1/L4+1/M4+1/N4</f>
        <v>1.9166666666666667</v>
      </c>
      <c r="T4" s="6">
        <v>9</v>
      </c>
      <c r="U4" s="6">
        <v>9</v>
      </c>
      <c r="V4" s="6">
        <v>9</v>
      </c>
      <c r="W4" s="11">
        <f>SUM(T4:V4)</f>
        <v>27</v>
      </c>
      <c r="X4" s="11">
        <f>SUM(T4:V4,L4:N4)</f>
        <v>54</v>
      </c>
      <c r="Y4" s="12">
        <f>1/L4+1/M4+1/N4+1/T4+1/U4+1/V4</f>
        <v>0.66666666666666674</v>
      </c>
      <c r="Z4" s="11">
        <f>SUM(T4:V4,L4:N4,F4:H4)</f>
        <v>62</v>
      </c>
      <c r="AA4" s="12">
        <f>1/F4+1/G4+1/H4+1/L4+1/M4+1/N4+1/T4+1/U4+1/V4</f>
        <v>2.25</v>
      </c>
      <c r="AB4" s="13" t="s">
        <v>586</v>
      </c>
      <c r="AC4" s="11">
        <f>COUNTIF(F4:H4,"=1")</f>
        <v>1</v>
      </c>
      <c r="AD4" s="11">
        <f>COUNTIF(K4,"*")</f>
        <v>0</v>
      </c>
      <c r="AE4" s="11">
        <f>COUNTIF(S4,"*")</f>
        <v>0</v>
      </c>
      <c r="AF4" s="11">
        <f>COUNTIF(AB4,"*1*")+COUNTIF(AB4,"*2*")+COUNTIF(AB4,"*3*")</f>
        <v>1</v>
      </c>
      <c r="AG4" s="11">
        <f>(2*COUNTIF(F4:H4,"=1"))+(2*COUNTIF(K4,"*"))+(4*COUNTIF(S4,"*"))+(8*COUNTIF(AB4,"*3*"))+(10*COUNTIF(AB4,"*2*"))+(15*COUNTIF(AB4,"*1*"))</f>
        <v>12</v>
      </c>
      <c r="AH4" s="11" t="str">
        <f>B4</f>
        <v>Citrus Valley</v>
      </c>
      <c r="AI4" s="11">
        <f>SUMIF(AH$3:AH$7,AH4,AG$3:AG$7)</f>
        <v>29</v>
      </c>
    </row>
    <row r="5" spans="1:39">
      <c r="A5" s="6" t="s">
        <v>238</v>
      </c>
      <c r="B5" s="6" t="s">
        <v>18</v>
      </c>
      <c r="C5" s="6" t="s">
        <v>527</v>
      </c>
      <c r="D5" s="6" t="s">
        <v>528</v>
      </c>
      <c r="E5" s="6" t="s">
        <v>529</v>
      </c>
      <c r="F5" s="6">
        <v>2</v>
      </c>
      <c r="G5" s="6">
        <v>1</v>
      </c>
      <c r="H5" s="6">
        <v>5</v>
      </c>
      <c r="I5" s="11">
        <f>SUM(F5:H5)</f>
        <v>8</v>
      </c>
      <c r="J5" s="12">
        <f>1/F5+1/G5+1/H5</f>
        <v>1.7</v>
      </c>
      <c r="L5" s="6">
        <v>9</v>
      </c>
      <c r="M5" s="6">
        <v>9</v>
      </c>
      <c r="N5" s="6">
        <v>9</v>
      </c>
      <c r="O5" s="11">
        <f>SUM(L5:N5)</f>
        <v>27</v>
      </c>
      <c r="P5" s="12">
        <f>1/L5+1/M5+1/N5</f>
        <v>0.33333333333333331</v>
      </c>
      <c r="Q5" s="11">
        <f>SUM(L5:N5,F5:H5)</f>
        <v>35</v>
      </c>
      <c r="R5" s="12">
        <f>1/F5+1/G5+1/H5+1/L5+1/M5+1/N5</f>
        <v>2.0333333333333332</v>
      </c>
      <c r="T5" s="6">
        <v>9</v>
      </c>
      <c r="U5" s="6">
        <v>9</v>
      </c>
      <c r="V5" s="6">
        <v>9</v>
      </c>
      <c r="W5" s="11">
        <f>SUM(T5:V5)</f>
        <v>27</v>
      </c>
      <c r="X5" s="11">
        <f>SUM(T5:V5,L5:N5)</f>
        <v>54</v>
      </c>
      <c r="Y5" s="12">
        <f>1/L5+1/M5+1/N5+1/T5+1/U5+1/V5</f>
        <v>0.66666666666666674</v>
      </c>
      <c r="Z5" s="11">
        <f>SUM(T5:V5,L5:N5,F5:H5)</f>
        <v>62</v>
      </c>
      <c r="AA5" s="12">
        <f>1/F5+1/G5+1/H5+1/L5+1/M5+1/N5+1/T5+1/U5+1/V5</f>
        <v>2.3666666666666667</v>
      </c>
      <c r="AB5" s="13" t="s">
        <v>590</v>
      </c>
      <c r="AC5" s="11">
        <f>COUNTIF(F5:H5,"=1")</f>
        <v>1</v>
      </c>
      <c r="AD5" s="11">
        <f>COUNTIF(K5,"*")</f>
        <v>0</v>
      </c>
      <c r="AE5" s="11">
        <f>COUNTIF(S5,"*")</f>
        <v>0</v>
      </c>
      <c r="AF5" s="11">
        <f>COUNTIF(AB5,"*1*")+COUNTIF(AB5,"*2*")+COUNTIF(AB5,"*3*")</f>
        <v>1</v>
      </c>
      <c r="AG5" s="11">
        <f>(2*COUNTIF(F5:H5,"=1"))+(2*COUNTIF(K5,"*"))+(4*COUNTIF(S5,"*"))+(8*COUNTIF(AB5,"*3*"))+(10*COUNTIF(AB5,"*2*"))+(15*COUNTIF(AB5,"*1*"))</f>
        <v>10</v>
      </c>
      <c r="AH5" s="11" t="str">
        <f>B5</f>
        <v>Yucaipa</v>
      </c>
      <c r="AI5" s="11">
        <f>SUMIF(AH$3:AH$7,AH5,AG$3:AG$7)</f>
        <v>10</v>
      </c>
    </row>
    <row r="6" spans="1:39">
      <c r="A6" s="6" t="s">
        <v>238</v>
      </c>
      <c r="B6" s="6" t="s">
        <v>10</v>
      </c>
      <c r="C6" s="6" t="s">
        <v>285</v>
      </c>
      <c r="D6" s="6" t="s">
        <v>286</v>
      </c>
      <c r="E6" s="6" t="s">
        <v>287</v>
      </c>
      <c r="F6" s="6">
        <v>4</v>
      </c>
      <c r="G6" s="6">
        <v>2</v>
      </c>
      <c r="H6" s="6">
        <v>3</v>
      </c>
      <c r="I6" s="11">
        <f>SUM(F6:H6)</f>
        <v>9</v>
      </c>
      <c r="J6" s="12">
        <f>1/F6+1/G6+1/H6</f>
        <v>1.0833333333333333</v>
      </c>
      <c r="L6" s="6">
        <v>9</v>
      </c>
      <c r="M6" s="6">
        <v>9</v>
      </c>
      <c r="N6" s="6">
        <v>9</v>
      </c>
      <c r="O6" s="11">
        <f>SUM(L6:N6)</f>
        <v>27</v>
      </c>
      <c r="P6" s="12">
        <f>1/L6+1/M6+1/N6</f>
        <v>0.33333333333333331</v>
      </c>
      <c r="Q6" s="11">
        <f>SUM(L6:N6,F6:H6)</f>
        <v>36</v>
      </c>
      <c r="R6" s="12">
        <f>1/F6+1/G6+1/H6+1/L6+1/M6+1/N6</f>
        <v>1.4166666666666667</v>
      </c>
      <c r="T6" s="6">
        <v>9</v>
      </c>
      <c r="U6" s="6">
        <v>9</v>
      </c>
      <c r="V6" s="6">
        <v>9</v>
      </c>
      <c r="W6" s="11">
        <f>SUM(T6:V6)</f>
        <v>27</v>
      </c>
      <c r="X6" s="11">
        <f>SUM(T6:V6,L6:N6)</f>
        <v>54</v>
      </c>
      <c r="Y6" s="12">
        <f>1/L6+1/M6+1/N6+1/T6+1/U6+1/V6</f>
        <v>0.66666666666666674</v>
      </c>
      <c r="Z6" s="11">
        <f>SUM(T6:V6,L6:N6,F6:H6)</f>
        <v>63</v>
      </c>
      <c r="AA6" s="12">
        <f>1/F6+1/G6+1/H6+1/L6+1/M6+1/N6+1/T6+1/U6+1/V6</f>
        <v>1.7500000000000002</v>
      </c>
      <c r="AB6" s="13" t="s">
        <v>592</v>
      </c>
      <c r="AC6" s="11">
        <f>COUNTIF(F6:H6,"=1")</f>
        <v>0</v>
      </c>
      <c r="AD6" s="11">
        <f>COUNTIF(K6,"*")</f>
        <v>0</v>
      </c>
      <c r="AE6" s="11">
        <f>COUNTIF(S6,"*")</f>
        <v>0</v>
      </c>
      <c r="AF6" s="11">
        <f>COUNTIF(AB6,"*1*")+COUNTIF(AB6,"*2*")+COUNTIF(AB6,"*3*")</f>
        <v>0</v>
      </c>
      <c r="AG6" s="11">
        <f>(2*COUNTIF(F6:H6,"=1"))+(2*COUNTIF(K6,"*"))+(4*COUNTIF(S6,"*"))+(8*COUNTIF(AB6,"*3*"))+(10*COUNTIF(AB6,"*2*"))+(15*COUNTIF(AB6,"*1*"))</f>
        <v>0</v>
      </c>
      <c r="AH6" s="11" t="str">
        <f>B6</f>
        <v>Claremont</v>
      </c>
      <c r="AI6" s="11">
        <f>SUMIF(AH$3:AH$7,AH6,AG$3:AG$7)</f>
        <v>0</v>
      </c>
    </row>
    <row r="7" spans="1:39">
      <c r="A7" s="6" t="s">
        <v>238</v>
      </c>
      <c r="B7" s="6" t="s">
        <v>5</v>
      </c>
      <c r="C7" s="6" t="s">
        <v>379</v>
      </c>
      <c r="D7" s="6" t="s">
        <v>351</v>
      </c>
      <c r="E7" s="6" t="s">
        <v>380</v>
      </c>
      <c r="F7" s="6">
        <v>5</v>
      </c>
      <c r="G7" s="6">
        <v>5</v>
      </c>
      <c r="H7" s="6">
        <v>2</v>
      </c>
      <c r="I7" s="11">
        <f>SUM(F7:H7)</f>
        <v>12</v>
      </c>
      <c r="J7" s="12">
        <f>1/F7+1/G7+1/H7</f>
        <v>0.9</v>
      </c>
      <c r="L7" s="6">
        <v>9</v>
      </c>
      <c r="M7" s="6">
        <v>9</v>
      </c>
      <c r="N7" s="6">
        <v>9</v>
      </c>
      <c r="O7" s="11">
        <f>SUM(L7:N7)</f>
        <v>27</v>
      </c>
      <c r="P7" s="12">
        <f>1/L7+1/M7+1/N7</f>
        <v>0.33333333333333331</v>
      </c>
      <c r="Q7" s="11">
        <f>SUM(L7:N7,F7:H7)</f>
        <v>39</v>
      </c>
      <c r="R7" s="12">
        <f>1/F7+1/G7+1/H7+1/L7+1/M7+1/N7</f>
        <v>1.2333333333333334</v>
      </c>
      <c r="T7" s="6">
        <v>9</v>
      </c>
      <c r="U7" s="6">
        <v>9</v>
      </c>
      <c r="V7" s="6">
        <v>9</v>
      </c>
      <c r="W7" s="11">
        <f>SUM(T7:V7)</f>
        <v>27</v>
      </c>
      <c r="X7" s="11">
        <f>SUM(T7:V7,L7:N7)</f>
        <v>54</v>
      </c>
      <c r="Y7" s="12">
        <f>1/L7+1/M7+1/N7+1/T7+1/U7+1/V7</f>
        <v>0.66666666666666674</v>
      </c>
      <c r="Z7" s="11">
        <f>SUM(T7:V7,L7:N7,F7:H7)</f>
        <v>66</v>
      </c>
      <c r="AA7" s="12">
        <f>1/F7+1/G7+1/H7+1/L7+1/M7+1/N7+1/T7+1/U7+1/V7</f>
        <v>1.5666666666666669</v>
      </c>
      <c r="AB7" s="13" t="s">
        <v>614</v>
      </c>
      <c r="AC7" s="11">
        <f>COUNTIF(F7:H7,"=1")</f>
        <v>0</v>
      </c>
      <c r="AD7" s="11">
        <f>COUNTIF(K7,"*")</f>
        <v>0</v>
      </c>
      <c r="AE7" s="11">
        <f>COUNTIF(S7,"*")</f>
        <v>0</v>
      </c>
      <c r="AF7" s="11">
        <f>COUNTIF(AB7,"*1*")+COUNTIF(AB7,"*2*")+COUNTIF(AB7,"*3*")</f>
        <v>0</v>
      </c>
      <c r="AG7" s="11">
        <f>(2*COUNTIF(F7:H7,"=1"))+(2*COUNTIF(K7,"*"))+(4*COUNTIF(S7,"*"))+(8*COUNTIF(AB7,"*3*"))+(10*COUNTIF(AB7,"*2*"))+(15*COUNTIF(AB7,"*1*"))</f>
        <v>0</v>
      </c>
      <c r="AH7" s="11" t="str">
        <f>B7</f>
        <v>El Camino Real</v>
      </c>
      <c r="AI7" s="11">
        <f>SUMIF(AH$3:AH$7,AH7,AG$3:AG$7)</f>
        <v>0</v>
      </c>
    </row>
    <row r="17" spans="1:38" ht="26.25">
      <c r="A17" s="23" t="s">
        <v>612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30"/>
      <c r="AK17" s="30"/>
      <c r="AL17" s="30"/>
    </row>
    <row r="18" spans="1:38" ht="27">
      <c r="A18" s="7" t="s">
        <v>191</v>
      </c>
      <c r="B18" s="7" t="s">
        <v>187</v>
      </c>
      <c r="C18" s="7" t="s">
        <v>561</v>
      </c>
      <c r="D18" s="7" t="s">
        <v>562</v>
      </c>
      <c r="E18" s="7" t="s">
        <v>563</v>
      </c>
      <c r="F18" s="7" t="s">
        <v>389</v>
      </c>
      <c r="G18" s="7" t="s">
        <v>427</v>
      </c>
      <c r="H18" s="7" t="s">
        <v>407</v>
      </c>
      <c r="I18" s="7" t="s">
        <v>566</v>
      </c>
      <c r="J18" s="7" t="s">
        <v>567</v>
      </c>
      <c r="K18" s="8" t="s">
        <v>568</v>
      </c>
      <c r="L18" s="7" t="s">
        <v>314</v>
      </c>
      <c r="M18" s="7" t="s">
        <v>347</v>
      </c>
      <c r="N18" s="7" t="s">
        <v>308</v>
      </c>
      <c r="O18" s="7" t="s">
        <v>569</v>
      </c>
      <c r="P18" s="7" t="s">
        <v>570</v>
      </c>
      <c r="Q18" s="7" t="s">
        <v>571</v>
      </c>
      <c r="R18" s="7" t="s">
        <v>572</v>
      </c>
      <c r="S18" s="8" t="s">
        <v>573</v>
      </c>
      <c r="T18" s="7" t="s">
        <v>460</v>
      </c>
      <c r="U18" s="7" t="s">
        <v>463</v>
      </c>
      <c r="V18" s="7" t="s">
        <v>457</v>
      </c>
      <c r="W18" s="7" t="s">
        <v>574</v>
      </c>
      <c r="X18" s="7" t="s">
        <v>575</v>
      </c>
      <c r="Y18" s="7" t="s">
        <v>576</v>
      </c>
      <c r="Z18" s="7" t="s">
        <v>577</v>
      </c>
      <c r="AA18" s="7" t="s">
        <v>578</v>
      </c>
      <c r="AB18" s="8" t="s">
        <v>579</v>
      </c>
      <c r="AC18" s="7" t="s">
        <v>580</v>
      </c>
      <c r="AD18" s="7" t="s">
        <v>581</v>
      </c>
      <c r="AE18" s="7" t="s">
        <v>573</v>
      </c>
      <c r="AF18" s="7" t="s">
        <v>582</v>
      </c>
      <c r="AG18" s="7" t="s">
        <v>583</v>
      </c>
      <c r="AH18" s="9" t="s">
        <v>187</v>
      </c>
      <c r="AI18" s="9" t="s">
        <v>584</v>
      </c>
      <c r="AJ18" s="10"/>
      <c r="AK18" s="10"/>
      <c r="AL18" s="10"/>
    </row>
    <row r="19" spans="1:38">
      <c r="A19" s="6" t="s">
        <v>195</v>
      </c>
      <c r="B19" s="6" t="s">
        <v>18</v>
      </c>
      <c r="C19" s="6" t="s">
        <v>535</v>
      </c>
      <c r="D19" s="6" t="s">
        <v>536</v>
      </c>
      <c r="E19" s="6" t="s">
        <v>537</v>
      </c>
      <c r="F19" s="6">
        <v>1</v>
      </c>
      <c r="G19" s="6">
        <v>2</v>
      </c>
      <c r="H19" s="6">
        <v>1</v>
      </c>
      <c r="I19" s="11">
        <f>SUM(F19:H19)</f>
        <v>4</v>
      </c>
      <c r="J19" s="12">
        <f>1/F19+1/G19+1/H19</f>
        <v>2.5</v>
      </c>
      <c r="L19" s="6">
        <v>9</v>
      </c>
      <c r="M19" s="6">
        <v>9</v>
      </c>
      <c r="N19" s="6">
        <v>9</v>
      </c>
      <c r="O19" s="11">
        <f>SUM(L19:N19)</f>
        <v>27</v>
      </c>
      <c r="P19" s="12">
        <f>1/L19+1/M19+1/N19</f>
        <v>0.33333333333333331</v>
      </c>
      <c r="Q19" s="11">
        <f>SUM(L19:N19,F19:H19)</f>
        <v>31</v>
      </c>
      <c r="R19" s="12">
        <f>1/F19+1/G19+1/H19+1/L19+1/M19+1/N19</f>
        <v>2.8333333333333335</v>
      </c>
      <c r="T19" s="6">
        <v>9</v>
      </c>
      <c r="U19" s="6">
        <v>9</v>
      </c>
      <c r="V19" s="6">
        <v>9</v>
      </c>
      <c r="W19" s="11">
        <f>SUM(T19:V19)</f>
        <v>27</v>
      </c>
      <c r="X19" s="11">
        <f>SUM(T19:V19,L19:N19)</f>
        <v>54</v>
      </c>
      <c r="Y19" s="12">
        <f>1/L19+1/M19+1/N19+1/T19+1/U19+1/V19</f>
        <v>0.66666666666666674</v>
      </c>
      <c r="Z19" s="11">
        <f>SUM(T19:V19,L19:N19,F19:H19)</f>
        <v>58</v>
      </c>
      <c r="AA19" s="12">
        <f>1/F19+1/G19+1/H19+1/L19+1/M19+1/N19+1/T19+1/U19+1/V19</f>
        <v>3.166666666666667</v>
      </c>
      <c r="AB19" s="13" t="s">
        <v>588</v>
      </c>
      <c r="AC19" s="11">
        <f>COUNTIF(F19:H19,"=1")</f>
        <v>2</v>
      </c>
      <c r="AD19" s="11">
        <f>COUNTIF(K19,"*")</f>
        <v>0</v>
      </c>
      <c r="AE19" s="11">
        <f>COUNTIF(S19,"*")</f>
        <v>0</v>
      </c>
      <c r="AF19" s="11">
        <f>COUNTIF(AB19,"*1*")+COUNTIF(AB19,"*2*")+COUNTIF(AB19,"*3*")</f>
        <v>1</v>
      </c>
      <c r="AG19" s="11">
        <f>(2*COUNTIF(F19:H19,"=1"))+(2*COUNTIF(K19,"*"))+(4*COUNTIF(S19,"*"))+(8*COUNTIF(AB19,"*3*"))+(10*COUNTIF(AB19,"*2*"))+(15*COUNTIF(AB19,"*1*"))</f>
        <v>19</v>
      </c>
      <c r="AH19" s="11" t="str">
        <f>B19</f>
        <v>Yucaipa</v>
      </c>
      <c r="AI19" s="11">
        <f>SUMIF(AH$3:AH$6,AH19,AG$3:AG$6)</f>
        <v>10</v>
      </c>
    </row>
    <row r="20" spans="1:38">
      <c r="A20" s="6" t="s">
        <v>195</v>
      </c>
      <c r="B20" s="6" t="s">
        <v>136</v>
      </c>
      <c r="C20" s="6" t="s">
        <v>192</v>
      </c>
      <c r="D20" s="6" t="s">
        <v>193</v>
      </c>
      <c r="E20" s="6" t="s">
        <v>194</v>
      </c>
      <c r="F20" s="6">
        <v>2</v>
      </c>
      <c r="G20" s="6">
        <v>1</v>
      </c>
      <c r="H20" s="6">
        <v>2</v>
      </c>
      <c r="I20" s="11">
        <f>SUM(F20:H20)</f>
        <v>5</v>
      </c>
      <c r="J20" s="12">
        <f>1/F20+1/G20+1/H20</f>
        <v>2</v>
      </c>
      <c r="L20" s="6">
        <v>9</v>
      </c>
      <c r="M20" s="6">
        <v>9</v>
      </c>
      <c r="N20" s="6">
        <v>9</v>
      </c>
      <c r="O20" s="11">
        <f>SUM(L20:N20)</f>
        <v>27</v>
      </c>
      <c r="P20" s="12">
        <f>1/L20+1/M20+1/N20</f>
        <v>0.33333333333333331</v>
      </c>
      <c r="Q20" s="11">
        <f>SUM(L20:N20,F20:H20)</f>
        <v>32</v>
      </c>
      <c r="R20" s="12">
        <f>1/F20+1/G20+1/H20+1/L20+1/M20+1/N20</f>
        <v>2.3333333333333335</v>
      </c>
      <c r="T20" s="6">
        <v>9</v>
      </c>
      <c r="U20" s="6">
        <v>9</v>
      </c>
      <c r="V20" s="6">
        <v>9</v>
      </c>
      <c r="W20" s="11">
        <f>SUM(T20:V20)</f>
        <v>27</v>
      </c>
      <c r="X20" s="11">
        <f>SUM(T20:V20,L20:N20)</f>
        <v>54</v>
      </c>
      <c r="Y20" s="12">
        <f>1/L20+1/M20+1/N20+1/T20+1/U20+1/V20</f>
        <v>0.66666666666666674</v>
      </c>
      <c r="Z20" s="11">
        <f>SUM(T20:V20,L20:N20,F20:H20)</f>
        <v>59</v>
      </c>
      <c r="AA20" s="12">
        <f>1/F20+1/G20+1/H20+1/L20+1/M20+1/N20+1/T20+1/U20+1/V20</f>
        <v>2.666666666666667</v>
      </c>
      <c r="AB20" s="13" t="s">
        <v>586</v>
      </c>
      <c r="AC20" s="11">
        <f>COUNTIF(F20:H20,"=1")</f>
        <v>1</v>
      </c>
      <c r="AD20" s="11">
        <f>COUNTIF(K20,"*")</f>
        <v>0</v>
      </c>
      <c r="AE20" s="11">
        <f>COUNTIF(S20,"*")</f>
        <v>0</v>
      </c>
      <c r="AF20" s="11">
        <f>COUNTIF(AB20,"*1*")+2*COUNTIF(AB20,"*2*")+3*COUNTIF(AB20,"*3*")</f>
        <v>2</v>
      </c>
      <c r="AG20" s="11">
        <f>(2*COUNTIF(F20:H20,"=1"))+(2*COUNTIF(K20,"*"))+(4*COUNTIF(S20,"*"))+(8*COUNTIF(AB20,"*3*"))+(10*COUNTIF(AB20,"*2*"))+(15*COUNTIF(AB20,"*1*"))</f>
        <v>12</v>
      </c>
      <c r="AH20" s="11" t="str">
        <f>B20</f>
        <v>Cajon</v>
      </c>
      <c r="AI20" s="11">
        <f>SUMIF(AH$3:AH$6,AH20,AG$3:AG$6)</f>
        <v>0</v>
      </c>
    </row>
    <row r="21" spans="1:38">
      <c r="A21" s="6" t="s">
        <v>195</v>
      </c>
      <c r="B21" s="6" t="s">
        <v>10</v>
      </c>
      <c r="C21" s="6" t="s">
        <v>279</v>
      </c>
      <c r="D21" s="6" t="s">
        <v>280</v>
      </c>
      <c r="E21" s="6" t="s">
        <v>281</v>
      </c>
      <c r="F21" s="6">
        <v>3</v>
      </c>
      <c r="G21" s="6">
        <v>3</v>
      </c>
      <c r="H21" s="6">
        <v>3</v>
      </c>
      <c r="I21" s="11">
        <f>SUM(F21:H21)</f>
        <v>9</v>
      </c>
      <c r="J21" s="12">
        <f>1/F21+1/G21+1/H21</f>
        <v>1</v>
      </c>
      <c r="L21" s="6">
        <v>9</v>
      </c>
      <c r="M21" s="6">
        <v>9</v>
      </c>
      <c r="N21" s="6">
        <v>9</v>
      </c>
      <c r="O21" s="11">
        <f>SUM(L21:N21)</f>
        <v>27</v>
      </c>
      <c r="P21" s="12">
        <f>1/L21+1/M21+1/N21</f>
        <v>0.33333333333333331</v>
      </c>
      <c r="Q21" s="11">
        <f>SUM(L21:N21,F21:H21)</f>
        <v>36</v>
      </c>
      <c r="R21" s="12">
        <f>1/F21+1/G21+1/H21+1/L21+1/M21+1/N21</f>
        <v>1.3333333333333335</v>
      </c>
      <c r="T21" s="6">
        <v>9</v>
      </c>
      <c r="U21" s="6">
        <v>9</v>
      </c>
      <c r="V21" s="6">
        <v>9</v>
      </c>
      <c r="W21" s="11">
        <f>SUM(T21:V21)</f>
        <v>27</v>
      </c>
      <c r="X21" s="11">
        <f>SUM(T21:V21,L21:N21)</f>
        <v>54</v>
      </c>
      <c r="Y21" s="12">
        <f>1/L21+1/M21+1/N21+1/T21+1/U21+1/V21</f>
        <v>0.66666666666666674</v>
      </c>
      <c r="Z21" s="11">
        <f>SUM(T21:V21,L21:N21,F21:H21)</f>
        <v>63</v>
      </c>
      <c r="AA21" s="12">
        <f>1/F21+1/G21+1/H21+1/L21+1/M21+1/N21+1/T21+1/U21+1/V21</f>
        <v>1.666666666666667</v>
      </c>
      <c r="AB21" s="13" t="s">
        <v>590</v>
      </c>
      <c r="AC21" s="11">
        <f>COUNTIF(F21:H21,"=1")</f>
        <v>0</v>
      </c>
      <c r="AD21" s="11">
        <f>COUNTIF(K21,"*")</f>
        <v>0</v>
      </c>
      <c r="AE21" s="11">
        <f>COUNTIF(S21,"*")</f>
        <v>0</v>
      </c>
      <c r="AF21" s="11">
        <f>COUNTIF(AB21,"*1*")+COUNTIF(AB21,"*2*")+COUNTIF(AB21,"*3*")</f>
        <v>1</v>
      </c>
      <c r="AG21" s="11">
        <f>(2*COUNTIF(F21:H21,"=1"))+(2*COUNTIF(K21,"*"))+(4*COUNTIF(S21,"*"))+(8*COUNTIF(AB21,"*3*"))+(10*COUNTIF(AB21,"*2*"))+(15*COUNTIF(AB21,"*1*"))</f>
        <v>8</v>
      </c>
      <c r="AH21" s="11" t="str">
        <f>B21</f>
        <v>Claremont</v>
      </c>
      <c r="AI21" s="11">
        <f>SUMIF(AH$3:AH$6,AH21,AG$3:AG$6)</f>
        <v>0</v>
      </c>
    </row>
    <row r="22" spans="1:38">
      <c r="A22" s="6" t="s">
        <v>195</v>
      </c>
      <c r="B22" s="6" t="s">
        <v>5</v>
      </c>
      <c r="C22" s="6" t="s">
        <v>379</v>
      </c>
      <c r="D22" s="6" t="s">
        <v>351</v>
      </c>
      <c r="E22" s="6" t="s">
        <v>380</v>
      </c>
      <c r="F22" s="6">
        <v>4</v>
      </c>
      <c r="G22" s="6">
        <v>4</v>
      </c>
      <c r="H22" s="6">
        <v>4</v>
      </c>
      <c r="I22" s="11">
        <f>SUM(F22:H22)</f>
        <v>12</v>
      </c>
      <c r="J22" s="12">
        <f>1/F22+1/G22+1/H22</f>
        <v>0.75</v>
      </c>
      <c r="L22" s="6">
        <v>9</v>
      </c>
      <c r="M22" s="6">
        <v>9</v>
      </c>
      <c r="N22" s="6">
        <v>9</v>
      </c>
      <c r="O22" s="11">
        <f>SUM(L22:N22)</f>
        <v>27</v>
      </c>
      <c r="P22" s="12">
        <f>1/L22+1/M22+1/N22</f>
        <v>0.33333333333333331</v>
      </c>
      <c r="Q22" s="11">
        <f>SUM(L22:N22,F22:H22)</f>
        <v>39</v>
      </c>
      <c r="R22" s="12">
        <f>1/F22+1/G22+1/H22+1/L22+1/M22+1/N22</f>
        <v>1.0833333333333335</v>
      </c>
      <c r="T22" s="6">
        <v>9</v>
      </c>
      <c r="U22" s="6">
        <v>9</v>
      </c>
      <c r="V22" s="6">
        <v>9</v>
      </c>
      <c r="W22" s="11">
        <f>SUM(T22:V22)</f>
        <v>27</v>
      </c>
      <c r="X22" s="11">
        <f>SUM(T22:V22,L22:N22)</f>
        <v>54</v>
      </c>
      <c r="Y22" s="12">
        <f>1/L22+1/M22+1/N22+1/T22+1/U22+1/V22</f>
        <v>0.66666666666666674</v>
      </c>
      <c r="Z22" s="11">
        <f>SUM(T22:V22,L22:N22,F22:H22)</f>
        <v>66</v>
      </c>
      <c r="AA22" s="12">
        <f>1/F22+1/G22+1/H22+1/L22+1/M22+1/N22+1/T22+1/U22+1/V22</f>
        <v>1.416666666666667</v>
      </c>
      <c r="AB22" s="13" t="s">
        <v>592</v>
      </c>
      <c r="AC22" s="11">
        <f>COUNTIF(F22:H22,"=1")</f>
        <v>0</v>
      </c>
      <c r="AD22" s="11">
        <f>COUNTIF(K22,"*")</f>
        <v>0</v>
      </c>
      <c r="AE22" s="11">
        <f>COUNTIF(S22,"*")</f>
        <v>0</v>
      </c>
      <c r="AF22" s="11">
        <f>COUNTIF(AB22,"*1*")+COUNTIF(AB22,"*2*")+COUNTIF(AB22,"*3*")</f>
        <v>0</v>
      </c>
      <c r="AG22" s="11">
        <f>(2*COUNTIF(F22:H22,"=1"))+(2*COUNTIF(K22,"*"))+(4*COUNTIF(S22,"*"))+(8*COUNTIF(AB22,"*3*"))+(10*COUNTIF(AB22,"*2*"))+(15*COUNTIF(AB22,"*1*"))</f>
        <v>0</v>
      </c>
      <c r="AH22" s="11" t="str">
        <f>B22</f>
        <v>El Camino Real</v>
      </c>
      <c r="AI22" s="11">
        <f>SUMIF(AH$3:AH$6,AH22,AG$3:AG$6)</f>
        <v>0</v>
      </c>
    </row>
    <row r="32" spans="1:38" ht="26.25">
      <c r="A32" s="23" t="s">
        <v>613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30"/>
      <c r="AK32" s="30"/>
      <c r="AL32" s="30"/>
    </row>
    <row r="33" spans="1:38" ht="27">
      <c r="A33" s="7" t="s">
        <v>191</v>
      </c>
      <c r="B33" s="7" t="s">
        <v>187</v>
      </c>
      <c r="C33" s="7" t="s">
        <v>561</v>
      </c>
      <c r="D33" s="7" t="s">
        <v>562</v>
      </c>
      <c r="E33" s="7" t="s">
        <v>563</v>
      </c>
      <c r="F33" s="7" t="s">
        <v>389</v>
      </c>
      <c r="G33" s="7" t="s">
        <v>427</v>
      </c>
      <c r="H33" s="7" t="s">
        <v>407</v>
      </c>
      <c r="I33" s="7" t="s">
        <v>566</v>
      </c>
      <c r="J33" s="7" t="s">
        <v>567</v>
      </c>
      <c r="K33" s="8" t="s">
        <v>568</v>
      </c>
      <c r="L33" s="7" t="s">
        <v>314</v>
      </c>
      <c r="M33" s="7" t="s">
        <v>347</v>
      </c>
      <c r="N33" s="7" t="s">
        <v>308</v>
      </c>
      <c r="O33" s="7" t="s">
        <v>569</v>
      </c>
      <c r="P33" s="7" t="s">
        <v>570</v>
      </c>
      <c r="Q33" s="7" t="s">
        <v>571</v>
      </c>
      <c r="R33" s="7" t="s">
        <v>572</v>
      </c>
      <c r="S33" s="8" t="s">
        <v>573</v>
      </c>
      <c r="T33" s="7" t="s">
        <v>460</v>
      </c>
      <c r="U33" s="7" t="s">
        <v>463</v>
      </c>
      <c r="V33" s="7" t="s">
        <v>457</v>
      </c>
      <c r="W33" s="7" t="s">
        <v>574</v>
      </c>
      <c r="X33" s="7" t="s">
        <v>575</v>
      </c>
      <c r="Y33" s="7" t="s">
        <v>576</v>
      </c>
      <c r="Z33" s="7" t="s">
        <v>577</v>
      </c>
      <c r="AA33" s="7" t="s">
        <v>578</v>
      </c>
      <c r="AB33" s="8" t="s">
        <v>579</v>
      </c>
      <c r="AC33" s="7" t="s">
        <v>580</v>
      </c>
      <c r="AD33" s="7" t="s">
        <v>581</v>
      </c>
      <c r="AE33" s="7" t="s">
        <v>573</v>
      </c>
      <c r="AF33" s="7" t="s">
        <v>582</v>
      </c>
      <c r="AG33" s="7" t="s">
        <v>583</v>
      </c>
      <c r="AH33" s="9" t="s">
        <v>187</v>
      </c>
      <c r="AI33" s="9" t="s">
        <v>584</v>
      </c>
      <c r="AJ33" s="10"/>
      <c r="AK33" s="10"/>
      <c r="AL33" s="10"/>
    </row>
    <row r="34" spans="1:38">
      <c r="A34" s="6" t="s">
        <v>263</v>
      </c>
      <c r="B34" s="6" t="s">
        <v>103</v>
      </c>
      <c r="C34" s="6" t="s">
        <v>460</v>
      </c>
      <c r="D34" s="6" t="s">
        <v>461</v>
      </c>
      <c r="E34" s="6" t="s">
        <v>462</v>
      </c>
      <c r="F34" s="6">
        <v>1</v>
      </c>
      <c r="G34" s="6">
        <v>1</v>
      </c>
      <c r="H34" s="6">
        <v>1</v>
      </c>
      <c r="I34" s="11">
        <f>SUM(F34:H34)</f>
        <v>3</v>
      </c>
      <c r="J34" s="12">
        <f>1/F34+1/G34+1/H34</f>
        <v>3</v>
      </c>
      <c r="L34" s="6">
        <v>9</v>
      </c>
      <c r="M34" s="6">
        <v>9</v>
      </c>
      <c r="N34" s="6">
        <v>9</v>
      </c>
      <c r="O34" s="11">
        <f>SUM(L34:N34)</f>
        <v>27</v>
      </c>
      <c r="P34" s="12">
        <f>1/L34+1/M34+1/N34</f>
        <v>0.33333333333333331</v>
      </c>
      <c r="Q34" s="11">
        <f>SUM(L34:N34,F34:H34)</f>
        <v>30</v>
      </c>
      <c r="R34" s="12">
        <f>1/F34+1/G34+1/H34+1/L34+1/M34+1/N34</f>
        <v>3.3333333333333335</v>
      </c>
      <c r="T34" s="6">
        <v>9</v>
      </c>
      <c r="U34" s="6">
        <v>9</v>
      </c>
      <c r="V34" s="6">
        <v>9</v>
      </c>
      <c r="W34" s="11">
        <f>SUM(T34:V34)</f>
        <v>27</v>
      </c>
      <c r="X34" s="11">
        <f>SUM(T34:V34,L34:N34)</f>
        <v>54</v>
      </c>
      <c r="Y34" s="12">
        <f>1/L34+1/M34+1/N34+1/T34+1/U34+1/V34</f>
        <v>0.66666666666666674</v>
      </c>
      <c r="Z34" s="11">
        <f>SUM(T34:V34,L34:N34,F34:H34)</f>
        <v>57</v>
      </c>
      <c r="AA34" s="12">
        <f>1/F34+1/G34+1/H34+1/L34+1/M34+1/N34+1/T34+1/U34+1/V34</f>
        <v>3.666666666666667</v>
      </c>
      <c r="AB34" s="13" t="s">
        <v>588</v>
      </c>
      <c r="AC34" s="11">
        <f>COUNTIF(F34:H34,"=1")</f>
        <v>3</v>
      </c>
      <c r="AD34" s="11">
        <f>COUNTIF(K34,"*")</f>
        <v>0</v>
      </c>
      <c r="AE34" s="11">
        <f>COUNTIF(S34,"*")</f>
        <v>0</v>
      </c>
      <c r="AF34" s="11">
        <f>COUNTIF(AB34,"*1*")+2*COUNTIF(AB34,"*2*")+3*COUNTIF(AB34,"*3*")</f>
        <v>1</v>
      </c>
      <c r="AG34" s="11">
        <f>(2*COUNTIF(F34:H34,"=1"))+(2*COUNTIF(K34,"*"))+(4*COUNTIF(S34,"*"))+(8*COUNTIF(AB34,"*3*"))+(10*COUNTIF(AB34,"*2*"))+(15*COUNTIF(AB34,"*1*"))</f>
        <v>21</v>
      </c>
      <c r="AH34" s="11" t="str">
        <f>B34</f>
        <v>Sonora</v>
      </c>
      <c r="AI34" s="11">
        <f>SUMIF(AH$3:AH$7,AH34,AG$3:AG$7)</f>
        <v>0</v>
      </c>
    </row>
    <row r="35" spans="1:38">
      <c r="A35" s="6" t="s">
        <v>263</v>
      </c>
      <c r="B35" s="6" t="s">
        <v>5</v>
      </c>
      <c r="C35" s="6" t="s">
        <v>376</v>
      </c>
      <c r="D35" s="6" t="s">
        <v>377</v>
      </c>
      <c r="E35" s="6" t="s">
        <v>378</v>
      </c>
      <c r="F35" s="6">
        <v>2</v>
      </c>
      <c r="G35" s="6">
        <v>2</v>
      </c>
      <c r="H35" s="6">
        <v>2</v>
      </c>
      <c r="I35" s="11">
        <f>SUM(F35:H35)</f>
        <v>6</v>
      </c>
      <c r="J35" s="12">
        <f>1/F35+1/G35+1/H35</f>
        <v>1.5</v>
      </c>
      <c r="L35" s="6">
        <v>9</v>
      </c>
      <c r="M35" s="6">
        <v>9</v>
      </c>
      <c r="N35" s="6">
        <v>9</v>
      </c>
      <c r="O35" s="11">
        <f>SUM(L35:N35)</f>
        <v>27</v>
      </c>
      <c r="P35" s="12">
        <f>1/L35+1/M35+1/N35</f>
        <v>0.33333333333333331</v>
      </c>
      <c r="Q35" s="11">
        <f>SUM(L35:N35,F35:H35)</f>
        <v>33</v>
      </c>
      <c r="R35" s="12">
        <f>1/F35+1/G35+1/H35+1/L35+1/M35+1/N35</f>
        <v>1.8333333333333335</v>
      </c>
      <c r="T35" s="6">
        <v>9</v>
      </c>
      <c r="U35" s="6">
        <v>9</v>
      </c>
      <c r="V35" s="6">
        <v>9</v>
      </c>
      <c r="W35" s="11">
        <f>SUM(T35:V35)</f>
        <v>27</v>
      </c>
      <c r="X35" s="11">
        <f>SUM(T35:V35,L35:N35)</f>
        <v>54</v>
      </c>
      <c r="Y35" s="12">
        <f>1/L35+1/M35+1/N35+1/T35+1/U35+1/V35</f>
        <v>0.66666666666666674</v>
      </c>
      <c r="Z35" s="11">
        <f>SUM(T35:V35,L35:N35,F35:H35)</f>
        <v>60</v>
      </c>
      <c r="AA35" s="12">
        <f>1/F35+1/G35+1/H35+1/L35+1/M35+1/N35+1/T35+1/U35+1/V35</f>
        <v>2.166666666666667</v>
      </c>
      <c r="AB35" s="13" t="s">
        <v>586</v>
      </c>
      <c r="AC35" s="11">
        <f>COUNTIF(F35:H35,"=1")</f>
        <v>0</v>
      </c>
      <c r="AD35" s="11">
        <f>COUNTIF(K35,"*")</f>
        <v>0</v>
      </c>
      <c r="AE35" s="11">
        <f>COUNTIF(S35,"*")</f>
        <v>0</v>
      </c>
      <c r="AF35" s="11">
        <f>COUNTIF(AB35,"*1*")+COUNTIF(AB35,"*2*")+COUNTIF(AB35,"*3*")</f>
        <v>1</v>
      </c>
      <c r="AG35" s="11">
        <f>(2*COUNTIF(F35:H35,"=1"))+(2*COUNTIF(K35,"*"))+(4*COUNTIF(S35,"*"))+(8*COUNTIF(AB35,"*3*"))+(10*COUNTIF(AB35,"*2*"))+(15*COUNTIF(AB35,"*1*"))</f>
        <v>10</v>
      </c>
      <c r="AH35" s="11" t="str">
        <f>B35</f>
        <v>El Camino Real</v>
      </c>
      <c r="AI35" s="11">
        <f>SUMIF(AH$3:AH$7,AH35,AG$3:AG$7)</f>
        <v>0</v>
      </c>
    </row>
    <row r="36" spans="1:38">
      <c r="A36" s="6" t="s">
        <v>263</v>
      </c>
      <c r="B36" s="6" t="s">
        <v>20</v>
      </c>
      <c r="C36" s="6" t="s">
        <v>496</v>
      </c>
      <c r="D36" s="6" t="s">
        <v>497</v>
      </c>
      <c r="E36" s="6" t="s">
        <v>498</v>
      </c>
      <c r="F36" s="6">
        <v>3</v>
      </c>
      <c r="G36" s="6">
        <v>3</v>
      </c>
      <c r="H36" s="6">
        <v>3</v>
      </c>
      <c r="I36" s="11">
        <f>SUM(F36:H36)</f>
        <v>9</v>
      </c>
      <c r="J36" s="12">
        <f>1/F36+1/G36+1/H36</f>
        <v>1</v>
      </c>
      <c r="L36" s="6">
        <v>9</v>
      </c>
      <c r="M36" s="6">
        <v>9</v>
      </c>
      <c r="N36" s="6">
        <v>9</v>
      </c>
      <c r="O36" s="11">
        <f>SUM(L36:N36)</f>
        <v>27</v>
      </c>
      <c r="P36" s="12">
        <f>1/L36+1/M36+1/N36</f>
        <v>0.33333333333333331</v>
      </c>
      <c r="Q36" s="11">
        <f>SUM(L36:N36,F36:H36)</f>
        <v>36</v>
      </c>
      <c r="R36" s="12">
        <f>1/F36+1/G36+1/H36+1/L36+1/M36+1/N36</f>
        <v>1.3333333333333335</v>
      </c>
      <c r="T36" s="6">
        <v>9</v>
      </c>
      <c r="U36" s="6">
        <v>9</v>
      </c>
      <c r="V36" s="6">
        <v>9</v>
      </c>
      <c r="W36" s="11">
        <f>SUM(T36:V36)</f>
        <v>27</v>
      </c>
      <c r="X36" s="11">
        <f>SUM(T36:V36,L36:N36)</f>
        <v>54</v>
      </c>
      <c r="Y36" s="12">
        <f>1/L36+1/M36+1/N36+1/T36+1/U36+1/V36</f>
        <v>0.66666666666666674</v>
      </c>
      <c r="Z36" s="11">
        <f>SUM(T36:V36,L36:N36,F36:H36)</f>
        <v>63</v>
      </c>
      <c r="AA36" s="12">
        <f>1/F36+1/G36+1/H36+1/L36+1/M36+1/N36+1/T36+1/U36+1/V36</f>
        <v>1.666666666666667</v>
      </c>
      <c r="AB36" s="13" t="s">
        <v>590</v>
      </c>
      <c r="AC36" s="11">
        <f>COUNTIF(F36:H36,"=1")</f>
        <v>0</v>
      </c>
      <c r="AD36" s="11">
        <f>COUNTIF(K36,"*")</f>
        <v>0</v>
      </c>
      <c r="AE36" s="11">
        <f>COUNTIF(S36,"*")</f>
        <v>0</v>
      </c>
      <c r="AF36" s="11">
        <f>COUNTIF(AB36,"*1*")+COUNTIF(AB36,"*2*")+COUNTIF(AB36,"*3*")</f>
        <v>1</v>
      </c>
      <c r="AG36" s="11">
        <f>(2*COUNTIF(F36:H36,"=1"))+(2*COUNTIF(K36,"*"))+(4*COUNTIF(S36,"*"))+(8*COUNTIF(AB36,"*3*"))+(10*COUNTIF(AB36,"*2*"))+(15*COUNTIF(AB36,"*1*"))</f>
        <v>8</v>
      </c>
      <c r="AH36" s="11" t="str">
        <f>B36</f>
        <v>Vista Murrieta</v>
      </c>
      <c r="AI36" s="11">
        <f>SUMIF(AH$3:AH$7,AH36,AG$3:AG$7)</f>
        <v>0</v>
      </c>
    </row>
    <row r="37" spans="1:38">
      <c r="A37" s="6" t="s">
        <v>263</v>
      </c>
      <c r="B37" s="6" t="s">
        <v>10</v>
      </c>
      <c r="C37" s="6" t="s">
        <v>260</v>
      </c>
      <c r="D37" s="6" t="s">
        <v>261</v>
      </c>
      <c r="E37" s="6" t="s">
        <v>262</v>
      </c>
      <c r="F37" s="6">
        <v>4</v>
      </c>
      <c r="G37" s="6">
        <v>4</v>
      </c>
      <c r="H37" s="6">
        <v>4</v>
      </c>
      <c r="I37" s="11">
        <f>SUM(F37:H37)</f>
        <v>12</v>
      </c>
      <c r="J37" s="12">
        <f>1/F37+1/G37+1/H37</f>
        <v>0.75</v>
      </c>
      <c r="L37" s="6">
        <v>9</v>
      </c>
      <c r="M37" s="6">
        <v>9</v>
      </c>
      <c r="N37" s="6">
        <v>9</v>
      </c>
      <c r="O37" s="11">
        <f>SUM(L37:N37)</f>
        <v>27</v>
      </c>
      <c r="P37" s="12">
        <f>1/L37+1/M37+1/N37</f>
        <v>0.33333333333333331</v>
      </c>
      <c r="Q37" s="11">
        <f>SUM(L37:N37,F37:H37)</f>
        <v>39</v>
      </c>
      <c r="R37" s="12">
        <f>1/F37+1/G37+1/H37+1/L37+1/M37+1/N37</f>
        <v>1.0833333333333335</v>
      </c>
      <c r="T37" s="6">
        <v>9</v>
      </c>
      <c r="U37" s="6">
        <v>9</v>
      </c>
      <c r="V37" s="6">
        <v>9</v>
      </c>
      <c r="W37" s="11">
        <f>SUM(T37:V37)</f>
        <v>27</v>
      </c>
      <c r="X37" s="11">
        <f>SUM(T37:V37,L37:N37)</f>
        <v>54</v>
      </c>
      <c r="Y37" s="12">
        <f>1/L37+1/M37+1/N37+1/T37+1/U37+1/V37</f>
        <v>0.66666666666666674</v>
      </c>
      <c r="Z37" s="11">
        <f>SUM(T37:V37,L37:N37,F37:H37)</f>
        <v>66</v>
      </c>
      <c r="AA37" s="12">
        <f>1/F37+1/G37+1/H37+1/L37+1/M37+1/N37+1/T37+1/U37+1/V37</f>
        <v>1.416666666666667</v>
      </c>
      <c r="AB37" s="13" t="s">
        <v>592</v>
      </c>
      <c r="AC37" s="11">
        <f>COUNTIF(F37:H37,"=1")</f>
        <v>0</v>
      </c>
      <c r="AD37" s="11">
        <f>COUNTIF(K37,"*")</f>
        <v>0</v>
      </c>
      <c r="AE37" s="11">
        <f>COUNTIF(S37,"*")</f>
        <v>0</v>
      </c>
      <c r="AF37" s="11">
        <f>COUNTIF(AB37,"*1*")+COUNTIF(AB37,"*2*")+COUNTIF(AB37,"*3*")</f>
        <v>0</v>
      </c>
      <c r="AG37" s="11">
        <f>(2*COUNTIF(F37:H37,"=1"))+(2*COUNTIF(K37,"*"))+(4*COUNTIF(S37,"*"))+(8*COUNTIF(AB37,"*3*"))+(10*COUNTIF(AB37,"*2*"))+(15*COUNTIF(AB37,"*1*"))</f>
        <v>0</v>
      </c>
      <c r="AH37" s="11" t="str">
        <f>B37</f>
        <v>Claremont</v>
      </c>
      <c r="AI37" s="11">
        <f>SUMIF(AH$3:AH$7,AH37,AG$3:AG$7)</f>
        <v>0</v>
      </c>
    </row>
    <row r="38" spans="1:38">
      <c r="A38" s="6" t="s">
        <v>263</v>
      </c>
      <c r="B38" s="6" t="s">
        <v>5</v>
      </c>
      <c r="C38" s="6" t="s">
        <v>362</v>
      </c>
      <c r="D38" s="6" t="s">
        <v>363</v>
      </c>
      <c r="E38" s="6" t="s">
        <v>364</v>
      </c>
      <c r="F38" s="6">
        <v>5</v>
      </c>
      <c r="G38" s="6">
        <v>5</v>
      </c>
      <c r="H38" s="6">
        <v>5</v>
      </c>
      <c r="I38" s="11">
        <f>SUM(F38:H38)</f>
        <v>15</v>
      </c>
      <c r="J38" s="12">
        <f>1/F38+1/G38+1/H38</f>
        <v>0.60000000000000009</v>
      </c>
      <c r="L38" s="6">
        <v>9</v>
      </c>
      <c r="M38" s="6">
        <v>9</v>
      </c>
      <c r="N38" s="6">
        <v>9</v>
      </c>
      <c r="O38" s="11">
        <f>SUM(L38:N38)</f>
        <v>27</v>
      </c>
      <c r="P38" s="12">
        <f>1/L38+1/M38+1/N38</f>
        <v>0.33333333333333331</v>
      </c>
      <c r="Q38" s="11">
        <f>SUM(L38:N38,F38:H38)</f>
        <v>42</v>
      </c>
      <c r="R38" s="12">
        <f>1/F38+1/G38+1/H38+1/L38+1/M38+1/N38</f>
        <v>0.93333333333333357</v>
      </c>
      <c r="T38" s="6">
        <v>9</v>
      </c>
      <c r="U38" s="6">
        <v>9</v>
      </c>
      <c r="V38" s="6">
        <v>9</v>
      </c>
      <c r="W38" s="11">
        <f>SUM(T38:V38)</f>
        <v>27</v>
      </c>
      <c r="X38" s="11">
        <f>SUM(T38:V38,L38:N38)</f>
        <v>54</v>
      </c>
      <c r="Y38" s="12">
        <f>1/L38+1/M38+1/N38+1/T38+1/U38+1/V38</f>
        <v>0.66666666666666674</v>
      </c>
      <c r="Z38" s="11">
        <f>SUM(T38:V38,L38:N38,F38:H38)</f>
        <v>69</v>
      </c>
      <c r="AA38" s="12">
        <f>1/F38+1/G38+1/H38+1/L38+1/M38+1/N38+1/T38+1/U38+1/V38</f>
        <v>1.2666666666666671</v>
      </c>
      <c r="AB38" s="13" t="s">
        <v>614</v>
      </c>
      <c r="AC38" s="11">
        <f>COUNTIF(F38:H38,"=1")</f>
        <v>0</v>
      </c>
      <c r="AD38" s="11">
        <f>COUNTIF(K38,"*")</f>
        <v>0</v>
      </c>
      <c r="AE38" s="11">
        <f>COUNTIF(S38,"*")</f>
        <v>0</v>
      </c>
      <c r="AF38" s="11">
        <f>COUNTIF(AB38,"*1*")+COUNTIF(AB38,"*2*")+COUNTIF(AB38,"*3*")</f>
        <v>0</v>
      </c>
      <c r="AG38" s="11">
        <f>(2*COUNTIF(F38:H38,"=1"))+(2*COUNTIF(K38,"*"))+(4*COUNTIF(S38,"*"))+(8*COUNTIF(AB38,"*3*"))+(10*COUNTIF(AB38,"*2*"))+(15*COUNTIF(AB38,"*1*"))</f>
        <v>0</v>
      </c>
      <c r="AH38" s="11" t="str">
        <f>B38</f>
        <v>El Camino Real</v>
      </c>
      <c r="AI38" s="11">
        <f>SUMIF(AH$3:AH$7,AH38,AG$3:AG$7)</f>
        <v>0</v>
      </c>
    </row>
  </sheetData>
  <sheetProtection formatColumns="0" formatRows="0" insertColumns="0" insertRows="0" sort="0" autoFilter="0"/>
  <mergeCells count="3">
    <mergeCell ref="A1:AM1"/>
    <mergeCell ref="A17:AL17"/>
    <mergeCell ref="A32:AL32"/>
  </mergeCells>
  <conditionalFormatting sqref="L188:N65546 T188:V65546 F188:H65546 L34:N179 T34:V179 F34:H179 F3:H17 T3:V17 L3:N17 L19:N32 T19:V32 F19:H32">
    <cfRule type="cellIs" dxfId="10" priority="9" stopIfTrue="1" operator="equal">
      <formula>9</formula>
    </cfRule>
  </conditionalFormatting>
  <conditionalFormatting sqref="A3:XFD17 AK34:XFD134 AK143:XFD179 A188:XFD65546 A34:AJ179 A19:XFD32">
    <cfRule type="expression" dxfId="9" priority="7" stopIfTrue="1">
      <formula>$S3&lt;&gt;0</formula>
    </cfRule>
    <cfRule type="expression" dxfId="8" priority="8" stopIfTrue="1">
      <formula>$K3&lt;&gt;0</formula>
    </cfRule>
  </conditionalFormatting>
  <conditionalFormatting sqref="A19:AL22">
    <cfRule type="expression" dxfId="7" priority="4" stopIfTrue="1">
      <formula>$S19&lt;&gt;0</formula>
    </cfRule>
    <cfRule type="expression" dxfId="6" priority="5" stopIfTrue="1">
      <formula>$K19&lt;&gt;0</formula>
    </cfRule>
  </conditionalFormatting>
  <conditionalFormatting sqref="A34:AL38">
    <cfRule type="expression" dxfId="5" priority="1" stopIfTrue="1">
      <formula>$S34&lt;&gt;0</formula>
    </cfRule>
    <cfRule type="expression" dxfId="4" priority="2" stopIfTrue="1">
      <formula>$K34&lt;&gt;0</formula>
    </cfRule>
  </conditionalFormatting>
  <conditionalFormatting sqref="AK180:XFD187">
    <cfRule type="expression" dxfId="3" priority="27" stopIfTrue="1">
      <formula>$S135&lt;&gt;0</formula>
    </cfRule>
    <cfRule type="expression" dxfId="2" priority="28" stopIfTrue="1">
      <formula>$K135&lt;&gt;0</formula>
    </cfRule>
  </conditionalFormatting>
  <conditionalFormatting sqref="AK135:XFD142">
    <cfRule type="expression" dxfId="1" priority="29" stopIfTrue="1">
      <formula>#REF!&lt;&gt;0</formula>
    </cfRule>
    <cfRule type="expression" dxfId="0" priority="30" stopIfTrue="1">
      <formula>#REF!&lt;&gt;0</formula>
    </cfRule>
  </conditionalFormatting>
  <dataValidations count="1">
    <dataValidation type="whole" showErrorMessage="1" errorTitle="WTF!?" error="PHAILURE!_x000a__x000a_You have to enter a number between 1 and 9." sqref="T34:V38 F34:H38 L34:N38 F3:H7 T3:V7 L19:N22 F19:H22 T19:V22 L3:N7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L24"/>
  <sheetViews>
    <sheetView workbookViewId="0">
      <selection activeCell="J41" sqref="J41"/>
    </sheetView>
  </sheetViews>
  <sheetFormatPr defaultRowHeight="9"/>
  <cols>
    <col min="1" max="1" width="4.42578125" style="6" bestFit="1" customWidth="1"/>
    <col min="2" max="2" width="13.28515625" style="6" customWidth="1"/>
    <col min="3" max="3" width="5" style="6" bestFit="1" customWidth="1"/>
    <col min="4" max="4" width="8.28515625" style="6" bestFit="1" customWidth="1"/>
    <col min="5" max="5" width="6.7109375" style="6" bestFit="1" customWidth="1"/>
    <col min="6" max="6" width="11.42578125" style="6" bestFit="1" customWidth="1"/>
    <col min="7" max="7" width="5.42578125" style="6" bestFit="1" customWidth="1"/>
    <col min="8" max="8" width="2.42578125" style="6" bestFit="1" customWidth="1"/>
    <col min="9" max="10" width="2.7109375" style="6" bestFit="1" customWidth="1"/>
    <col min="11" max="12" width="4.85546875" style="11" bestFit="1" customWidth="1"/>
    <col min="13" max="13" width="5" style="13" hidden="1" customWidth="1"/>
    <col min="14" max="14" width="2.28515625" style="6" hidden="1" customWidth="1"/>
    <col min="15" max="16" width="2.5703125" style="6" hidden="1" customWidth="1"/>
    <col min="17" max="17" width="4.5703125" style="11" hidden="1" customWidth="1"/>
    <col min="18" max="18" width="4.85546875" style="11" hidden="1" customWidth="1"/>
    <col min="19" max="19" width="4.5703125" style="11" hidden="1" customWidth="1"/>
    <col min="20" max="20" width="4.85546875" style="11" hidden="1" customWidth="1"/>
    <col min="21" max="21" width="4.42578125" style="13" hidden="1" customWidth="1"/>
    <col min="22" max="22" width="2.28515625" style="6" hidden="1" customWidth="1"/>
    <col min="23" max="24" width="2.5703125" style="6" hidden="1" customWidth="1"/>
    <col min="25" max="26" width="4.5703125" style="11" hidden="1" customWidth="1"/>
    <col min="27" max="27" width="4.85546875" style="11" hidden="1" customWidth="1"/>
    <col min="28" max="28" width="5.42578125" style="11" hidden="1" customWidth="1"/>
    <col min="29" max="29" width="5.7109375" style="11" hidden="1" customWidth="1"/>
    <col min="30" max="30" width="4.85546875" style="13" bestFit="1" customWidth="1"/>
    <col min="31" max="31" width="4.85546875" style="11" hidden="1" customWidth="1"/>
    <col min="32" max="32" width="4.42578125" style="11" hidden="1" customWidth="1"/>
    <col min="33" max="33" width="4.5703125" style="11" hidden="1" customWidth="1"/>
    <col min="34" max="34" width="5.140625" style="11" hidden="1" customWidth="1"/>
    <col min="35" max="35" width="5.5703125" style="11" hidden="1" customWidth="1"/>
    <col min="36" max="36" width="10.140625" style="6" hidden="1" customWidth="1"/>
    <col min="37" max="37" width="5.5703125" style="6" hidden="1" customWidth="1"/>
    <col min="38" max="16384" width="9.140625" style="6"/>
  </cols>
  <sheetData>
    <row r="1" spans="1:38" ht="26.25">
      <c r="A1" s="23" t="s">
        <v>610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30"/>
    </row>
    <row r="2" spans="1:38" s="10" customFormat="1" ht="27" customHeight="1">
      <c r="A2" s="7" t="s">
        <v>191</v>
      </c>
      <c r="B2" s="7" t="s">
        <v>187</v>
      </c>
      <c r="C2" s="7" t="s">
        <v>561</v>
      </c>
      <c r="D2" s="7" t="s">
        <v>562</v>
      </c>
      <c r="E2" s="7" t="s">
        <v>563</v>
      </c>
      <c r="F2" s="7" t="s">
        <v>564</v>
      </c>
      <c r="G2" s="7" t="s">
        <v>565</v>
      </c>
      <c r="H2" s="7" t="s">
        <v>389</v>
      </c>
      <c r="I2" s="7" t="s">
        <v>427</v>
      </c>
      <c r="J2" s="7" t="s">
        <v>407</v>
      </c>
      <c r="K2" s="7" t="s">
        <v>566</v>
      </c>
      <c r="L2" s="7" t="s">
        <v>567</v>
      </c>
      <c r="M2" s="8" t="s">
        <v>568</v>
      </c>
      <c r="N2" s="7" t="s">
        <v>314</v>
      </c>
      <c r="O2" s="7" t="s">
        <v>347</v>
      </c>
      <c r="P2" s="7" t="s">
        <v>308</v>
      </c>
      <c r="Q2" s="7" t="s">
        <v>569</v>
      </c>
      <c r="R2" s="7" t="s">
        <v>570</v>
      </c>
      <c r="S2" s="7" t="s">
        <v>571</v>
      </c>
      <c r="T2" s="7" t="s">
        <v>572</v>
      </c>
      <c r="U2" s="8" t="s">
        <v>573</v>
      </c>
      <c r="V2" s="7" t="s">
        <v>460</v>
      </c>
      <c r="W2" s="7" t="s">
        <v>463</v>
      </c>
      <c r="X2" s="7" t="s">
        <v>457</v>
      </c>
      <c r="Y2" s="7" t="s">
        <v>574</v>
      </c>
      <c r="Z2" s="7" t="s">
        <v>575</v>
      </c>
      <c r="AA2" s="7" t="s">
        <v>576</v>
      </c>
      <c r="AB2" s="7" t="s">
        <v>577</v>
      </c>
      <c r="AC2" s="7" t="s">
        <v>578</v>
      </c>
      <c r="AD2" s="8" t="s">
        <v>579</v>
      </c>
      <c r="AE2" s="7" t="s">
        <v>580</v>
      </c>
      <c r="AF2" s="7" t="s">
        <v>581</v>
      </c>
      <c r="AG2" s="7" t="s">
        <v>573</v>
      </c>
      <c r="AH2" s="7" t="s">
        <v>582</v>
      </c>
      <c r="AI2" s="7" t="s">
        <v>583</v>
      </c>
      <c r="AJ2" s="9" t="s">
        <v>187</v>
      </c>
      <c r="AK2" s="9" t="s">
        <v>584</v>
      </c>
    </row>
    <row r="3" spans="1:38">
      <c r="A3" s="6" t="s">
        <v>8</v>
      </c>
      <c r="B3" s="6" t="s">
        <v>5</v>
      </c>
      <c r="C3" s="6" t="s">
        <v>587</v>
      </c>
      <c r="D3" s="6" t="s">
        <v>382</v>
      </c>
      <c r="E3" s="6" t="s">
        <v>383</v>
      </c>
      <c r="F3" s="6" t="s">
        <v>369</v>
      </c>
      <c r="G3" s="6" t="s">
        <v>370</v>
      </c>
      <c r="H3" s="6">
        <v>3</v>
      </c>
      <c r="I3" s="6">
        <v>2</v>
      </c>
      <c r="J3" s="6">
        <v>1</v>
      </c>
      <c r="K3" s="11">
        <f>SUM(H3:J3)</f>
        <v>6</v>
      </c>
      <c r="L3" s="12">
        <f>1/H3+1/I3+1/J3</f>
        <v>1.8333333333333333</v>
      </c>
      <c r="N3" s="6">
        <v>9</v>
      </c>
      <c r="O3" s="6">
        <v>9</v>
      </c>
      <c r="P3" s="6">
        <v>9</v>
      </c>
      <c r="Q3" s="11">
        <f>SUM(N3:P3)</f>
        <v>27</v>
      </c>
      <c r="R3" s="12">
        <f>1/N3+1/O3+1/P3</f>
        <v>0.33333333333333331</v>
      </c>
      <c r="S3" s="11">
        <f>SUM(N3:P3,H3:J3)</f>
        <v>33</v>
      </c>
      <c r="T3" s="12">
        <f>1/H3+1/I3+1/J3+1/N3+1/O3+1/P3</f>
        <v>2.1666666666666665</v>
      </c>
      <c r="V3" s="6">
        <v>9</v>
      </c>
      <c r="W3" s="6">
        <v>9</v>
      </c>
      <c r="X3" s="6">
        <v>9</v>
      </c>
      <c r="Y3" s="11">
        <f>SUM(V3:X3)</f>
        <v>27</v>
      </c>
      <c r="Z3" s="11">
        <f>SUM(V3:X3,N3:P3)</f>
        <v>54</v>
      </c>
      <c r="AA3" s="12">
        <f>1/N3+1/O3+1/P3+1/V3+1/W3+1/X3</f>
        <v>0.66666666666666674</v>
      </c>
      <c r="AB3" s="11">
        <f>SUM(V3:X3,N3:P3,H3:J3)</f>
        <v>60</v>
      </c>
      <c r="AC3" s="12">
        <f>1/H3+1/I3+1/J3+1/N3+1/O3+1/P3+1/V3+1/W3+1/X3</f>
        <v>2.5</v>
      </c>
      <c r="AD3" s="6" t="s">
        <v>588</v>
      </c>
      <c r="AE3" s="11">
        <f>COUNTIF(H3:J3,"=1")</f>
        <v>1</v>
      </c>
      <c r="AF3" s="11">
        <f>COUNTIF(M3,"*")</f>
        <v>0</v>
      </c>
      <c r="AG3" s="11">
        <f>COUNTIF(U3,"*")</f>
        <v>0</v>
      </c>
      <c r="AH3" s="11">
        <f>COUNTIF(AD3,"*1*")+COUNTIF(AD3,"*2*")+COUNTIF(AD3,"*3*")</f>
        <v>1</v>
      </c>
      <c r="AI3" s="11">
        <f>(2*COUNTIF(H3:J3,"=1"))+(2*COUNTIF(M3,"*"))+(4*COUNTIF(U3,"*"))+(8*COUNTIF(AD3,"*3*"))+(10*COUNTIF(AD3,"*2*"))+(15*COUNTIF(AD3,"*1*"))</f>
        <v>17</v>
      </c>
      <c r="AJ3" s="11" t="str">
        <f>B3</f>
        <v>El Camino Real</v>
      </c>
      <c r="AK3" s="11">
        <f>SUMIF(AJ$3:AJ$6,AJ3,AI$3:AI$6)</f>
        <v>27</v>
      </c>
    </row>
    <row r="4" spans="1:38">
      <c r="A4" s="6" t="s">
        <v>8</v>
      </c>
      <c r="B4" s="6" t="s">
        <v>26</v>
      </c>
      <c r="C4" s="6" t="s">
        <v>585</v>
      </c>
      <c r="D4" s="6" t="s">
        <v>208</v>
      </c>
      <c r="E4" s="6" t="s">
        <v>209</v>
      </c>
      <c r="F4" s="6" t="s">
        <v>214</v>
      </c>
      <c r="G4" s="6" t="s">
        <v>215</v>
      </c>
      <c r="H4" s="6">
        <v>1</v>
      </c>
      <c r="I4" s="6">
        <v>3</v>
      </c>
      <c r="J4" s="6">
        <v>2</v>
      </c>
      <c r="K4" s="11">
        <f>SUM(H4:J4)</f>
        <v>6</v>
      </c>
      <c r="L4" s="12">
        <f>1/H4+1/I4+1/J4</f>
        <v>1.8333333333333333</v>
      </c>
      <c r="N4" s="6">
        <v>9</v>
      </c>
      <c r="O4" s="6">
        <v>9</v>
      </c>
      <c r="P4" s="6">
        <v>9</v>
      </c>
      <c r="Q4" s="11">
        <f>SUM(N4:P4)</f>
        <v>27</v>
      </c>
      <c r="R4" s="12">
        <f>1/N4+1/O4+1/P4</f>
        <v>0.33333333333333331</v>
      </c>
      <c r="S4" s="11">
        <f>SUM(N4:P4,H4:J4)</f>
        <v>33</v>
      </c>
      <c r="T4" s="12">
        <f>1/H4+1/I4+1/J4+1/N4+1/O4+1/P4</f>
        <v>2.1666666666666665</v>
      </c>
      <c r="V4" s="6">
        <v>9</v>
      </c>
      <c r="W4" s="6">
        <v>9</v>
      </c>
      <c r="X4" s="6">
        <v>9</v>
      </c>
      <c r="Y4" s="11">
        <f>SUM(V4:X4)</f>
        <v>27</v>
      </c>
      <c r="Z4" s="11">
        <f>SUM(V4:X4,N4:P4)</f>
        <v>54</v>
      </c>
      <c r="AA4" s="12">
        <f>1/N4+1/O4+1/P4+1/V4+1/W4+1/X4</f>
        <v>0.66666666666666674</v>
      </c>
      <c r="AB4" s="11">
        <f>SUM(V4:X4,N4:P4,H4:J4)</f>
        <v>60</v>
      </c>
      <c r="AC4" s="12">
        <f>1/H4+1/I4+1/J4+1/N4+1/O4+1/P4+1/V4+1/W4+1/X4</f>
        <v>2.5</v>
      </c>
      <c r="AD4" s="6" t="s">
        <v>586</v>
      </c>
      <c r="AE4" s="11">
        <f>COUNTIF(H4:J4,"=1")</f>
        <v>1</v>
      </c>
      <c r="AF4" s="11">
        <f>COUNTIF(M4,"*")</f>
        <v>0</v>
      </c>
      <c r="AG4" s="11">
        <f>COUNTIF(U4,"*")</f>
        <v>0</v>
      </c>
      <c r="AH4" s="11">
        <f>COUNTIF(AD4,"*1*")+COUNTIF(AD4,"*2*")+COUNTIF(AD4,"*3*")</f>
        <v>1</v>
      </c>
      <c r="AI4" s="11">
        <f>(2*COUNTIF(H4:J4,"=1"))+(2*COUNTIF(M4,"*"))+(4*COUNTIF(U4,"*"))+(8*COUNTIF(AD4,"*3*"))+(10*COUNTIF(AD4,"*2*"))+(15*COUNTIF(AD4,"*1*"))</f>
        <v>12</v>
      </c>
      <c r="AJ4" s="11" t="str">
        <f>B4</f>
        <v>Citrus Valley</v>
      </c>
      <c r="AK4" s="11">
        <f>SUMIF(AJ$3:AJ$6,AJ4,AI$3:AI$6)</f>
        <v>12</v>
      </c>
    </row>
    <row r="5" spans="1:38">
      <c r="A5" s="6" t="s">
        <v>8</v>
      </c>
      <c r="B5" s="6" t="s">
        <v>5</v>
      </c>
      <c r="C5" s="6" t="s">
        <v>589</v>
      </c>
      <c r="D5" s="6" t="s">
        <v>377</v>
      </c>
      <c r="E5" s="6" t="s">
        <v>378</v>
      </c>
      <c r="F5" s="6" t="s">
        <v>385</v>
      </c>
      <c r="G5" s="6" t="s">
        <v>386</v>
      </c>
      <c r="H5" s="6">
        <v>2</v>
      </c>
      <c r="I5" s="6">
        <v>4</v>
      </c>
      <c r="J5" s="6">
        <v>3</v>
      </c>
      <c r="K5" s="11">
        <f>SUM(H5:J5)</f>
        <v>9</v>
      </c>
      <c r="L5" s="12">
        <f>1/H5+1/I5+1/J5</f>
        <v>1.0833333333333333</v>
      </c>
      <c r="N5" s="6">
        <v>9</v>
      </c>
      <c r="O5" s="6">
        <v>9</v>
      </c>
      <c r="P5" s="6">
        <v>9</v>
      </c>
      <c r="Q5" s="11">
        <f>SUM(N5:P5)</f>
        <v>27</v>
      </c>
      <c r="R5" s="12">
        <f>1/N5+1/O5+1/P5</f>
        <v>0.33333333333333331</v>
      </c>
      <c r="S5" s="11">
        <f>SUM(N5:P5,H5:J5)</f>
        <v>36</v>
      </c>
      <c r="T5" s="12">
        <f>1/H5+1/I5+1/J5+1/N5+1/O5+1/P5</f>
        <v>1.4166666666666667</v>
      </c>
      <c r="V5" s="6">
        <v>9</v>
      </c>
      <c r="W5" s="6">
        <v>9</v>
      </c>
      <c r="X5" s="6">
        <v>9</v>
      </c>
      <c r="Y5" s="11">
        <f>SUM(V5:X5)</f>
        <v>27</v>
      </c>
      <c r="Z5" s="11">
        <f>SUM(V5:X5,N5:P5)</f>
        <v>54</v>
      </c>
      <c r="AA5" s="12">
        <f>1/N5+1/O5+1/P5+1/V5+1/W5+1/X5</f>
        <v>0.66666666666666674</v>
      </c>
      <c r="AB5" s="11">
        <f>SUM(V5:X5,N5:P5,H5:J5)</f>
        <v>63</v>
      </c>
      <c r="AC5" s="12">
        <f>1/H5+1/I5+1/J5+1/N5+1/O5+1/P5+1/V5+1/W5+1/X5</f>
        <v>1.7500000000000002</v>
      </c>
      <c r="AD5" s="6" t="s">
        <v>590</v>
      </c>
      <c r="AE5" s="11">
        <f>COUNTIF(H5:J5,"=1")</f>
        <v>0</v>
      </c>
      <c r="AF5" s="11">
        <f>COUNTIF(M5,"*")</f>
        <v>0</v>
      </c>
      <c r="AG5" s="11">
        <f>COUNTIF(U5,"*")</f>
        <v>0</v>
      </c>
      <c r="AH5" s="11">
        <f>COUNTIF(AD5,"*1*")+COUNTIF(AD5,"*2*")+COUNTIF(AD5,"*3*")</f>
        <v>1</v>
      </c>
      <c r="AI5" s="11">
        <f>(2*COUNTIF(H5:J5,"=1"))+(2*COUNTIF(M5,"*"))+(4*COUNTIF(U5,"*"))+(8*COUNTIF(AD5,"*3*"))+(10*COUNTIF(AD5,"*2*"))+(15*COUNTIF(AD5,"*1*"))</f>
        <v>8</v>
      </c>
      <c r="AJ5" s="11" t="str">
        <f>B5</f>
        <v>El Camino Real</v>
      </c>
      <c r="AK5" s="11">
        <f>SUMIF(AJ$3:AJ$6,AJ5,AI$3:AI$6)</f>
        <v>27</v>
      </c>
    </row>
    <row r="6" spans="1:38">
      <c r="A6" s="6" t="s">
        <v>8</v>
      </c>
      <c r="B6" s="6" t="s">
        <v>5</v>
      </c>
      <c r="C6" s="6" t="s">
        <v>591</v>
      </c>
      <c r="D6" s="6" t="s">
        <v>374</v>
      </c>
      <c r="E6" s="6" t="s">
        <v>375</v>
      </c>
      <c r="F6" s="6" t="s">
        <v>363</v>
      </c>
      <c r="G6" s="6" t="s">
        <v>364</v>
      </c>
      <c r="H6" s="6">
        <v>4</v>
      </c>
      <c r="I6" s="6">
        <v>1</v>
      </c>
      <c r="J6" s="6">
        <v>4</v>
      </c>
      <c r="K6" s="11">
        <f>SUM(H6:J6)</f>
        <v>9</v>
      </c>
      <c r="L6" s="12">
        <f>1/H6+1/I6+1/J6</f>
        <v>1.5</v>
      </c>
      <c r="N6" s="6">
        <v>9</v>
      </c>
      <c r="O6" s="6">
        <v>9</v>
      </c>
      <c r="P6" s="6">
        <v>9</v>
      </c>
      <c r="Q6" s="11">
        <f>SUM(N6:P6)</f>
        <v>27</v>
      </c>
      <c r="R6" s="12">
        <f>1/N6+1/O6+1/P6</f>
        <v>0.33333333333333331</v>
      </c>
      <c r="S6" s="11">
        <f>SUM(N6:P6,H6:J6)</f>
        <v>36</v>
      </c>
      <c r="T6" s="12">
        <f>1/H6+1/I6+1/J6+1/N6+1/O6+1/P6</f>
        <v>1.8333333333333335</v>
      </c>
      <c r="V6" s="6">
        <v>9</v>
      </c>
      <c r="W6" s="6">
        <v>9</v>
      </c>
      <c r="X6" s="6">
        <v>9</v>
      </c>
      <c r="Y6" s="11">
        <f>SUM(V6:X6)</f>
        <v>27</v>
      </c>
      <c r="Z6" s="11">
        <f>SUM(V6:X6,N6:P6)</f>
        <v>54</v>
      </c>
      <c r="AA6" s="12">
        <f>1/N6+1/O6+1/P6+1/V6+1/W6+1/X6</f>
        <v>0.66666666666666674</v>
      </c>
      <c r="AB6" s="11">
        <f>SUM(V6:X6,N6:P6,H6:J6)</f>
        <v>63</v>
      </c>
      <c r="AC6" s="12">
        <f>1/H6+1/I6+1/J6+1/N6+1/O6+1/P6+1/V6+1/W6+1/X6</f>
        <v>2.166666666666667</v>
      </c>
      <c r="AD6" s="6" t="s">
        <v>592</v>
      </c>
      <c r="AE6" s="11">
        <f>COUNTIF(H6:J6,"=1")</f>
        <v>1</v>
      </c>
      <c r="AF6" s="11">
        <f>COUNTIF(M6,"*")</f>
        <v>0</v>
      </c>
      <c r="AG6" s="11">
        <f>COUNTIF(U6,"*")</f>
        <v>0</v>
      </c>
      <c r="AH6" s="11">
        <f>COUNTIF(AD6,"*1*")+COUNTIF(AD6,"*2*")+COUNTIF(AD6,"*3*")</f>
        <v>0</v>
      </c>
      <c r="AI6" s="11">
        <f>(2*COUNTIF(H6:J6,"=1"))+(2*COUNTIF(M6,"*"))+(4*COUNTIF(U6,"*"))+(8*COUNTIF(AD6,"*3*"))+(10*COUNTIF(AD6,"*2*"))+(15*COUNTIF(AD6,"*1*"))</f>
        <v>2</v>
      </c>
      <c r="AJ6" s="11" t="str">
        <f>B6</f>
        <v>El Camino Real</v>
      </c>
      <c r="AK6" s="11">
        <f>SUMIF(AJ$3:AJ$6,AJ6,AI$3:AI$6)</f>
        <v>27</v>
      </c>
    </row>
    <row r="10" spans="1:38">
      <c r="A10" s="6" t="s">
        <v>631</v>
      </c>
    </row>
    <row r="15" spans="1:38">
      <c r="F15" s="11"/>
      <c r="G15" s="11"/>
      <c r="H15" s="13"/>
      <c r="K15" s="6"/>
      <c r="M15" s="11"/>
      <c r="N15" s="11"/>
      <c r="O15" s="11"/>
      <c r="P15" s="13"/>
      <c r="Q15" s="6"/>
      <c r="R15" s="6"/>
      <c r="S15" s="6"/>
      <c r="U15" s="11"/>
      <c r="V15" s="11"/>
      <c r="W15" s="11"/>
      <c r="X15" s="11"/>
      <c r="Y15" s="13"/>
      <c r="AD15" s="11"/>
      <c r="AE15" s="6"/>
      <c r="AF15" s="6"/>
      <c r="AG15" s="6"/>
      <c r="AH15" s="6"/>
      <c r="AI15" s="6"/>
    </row>
    <row r="16" spans="1:38">
      <c r="F16" s="11"/>
      <c r="G16" s="11"/>
      <c r="H16" s="13"/>
      <c r="K16" s="6"/>
      <c r="M16" s="11"/>
      <c r="N16" s="11"/>
      <c r="O16" s="11"/>
      <c r="P16" s="13"/>
      <c r="Q16" s="6"/>
      <c r="R16" s="6"/>
      <c r="S16" s="6"/>
      <c r="U16" s="11"/>
      <c r="V16" s="11"/>
      <c r="W16" s="11"/>
      <c r="X16" s="11"/>
      <c r="Y16" s="13"/>
      <c r="AD16" s="11"/>
      <c r="AE16" s="6"/>
      <c r="AF16" s="6"/>
      <c r="AG16" s="6"/>
      <c r="AH16" s="6"/>
      <c r="AI16" s="6"/>
    </row>
    <row r="17" spans="6:35">
      <c r="F17" s="11"/>
      <c r="G17" s="11"/>
      <c r="H17" s="13"/>
      <c r="K17" s="6"/>
      <c r="M17" s="11"/>
      <c r="N17" s="11"/>
      <c r="O17" s="11"/>
      <c r="P17" s="13"/>
      <c r="Q17" s="6"/>
      <c r="R17" s="6"/>
      <c r="S17" s="6"/>
      <c r="U17" s="11"/>
      <c r="V17" s="11"/>
      <c r="W17" s="11"/>
      <c r="X17" s="11"/>
      <c r="Y17" s="13"/>
      <c r="AD17" s="11"/>
      <c r="AE17" s="6"/>
      <c r="AF17" s="6"/>
      <c r="AG17" s="6"/>
      <c r="AH17" s="6"/>
      <c r="AI17" s="6"/>
    </row>
    <row r="18" spans="6:35">
      <c r="F18" s="11"/>
      <c r="G18" s="11"/>
      <c r="H18" s="13"/>
      <c r="K18" s="6"/>
      <c r="M18" s="11"/>
      <c r="N18" s="11"/>
      <c r="O18" s="11"/>
      <c r="P18" s="13"/>
      <c r="Q18" s="6"/>
      <c r="R18" s="6"/>
      <c r="S18" s="6"/>
      <c r="U18" s="11"/>
      <c r="V18" s="11"/>
      <c r="W18" s="11"/>
      <c r="X18" s="11"/>
      <c r="Y18" s="13"/>
      <c r="AD18" s="11"/>
      <c r="AE18" s="6"/>
      <c r="AF18" s="6"/>
      <c r="AG18" s="6"/>
      <c r="AH18" s="6"/>
      <c r="AI18" s="6"/>
    </row>
    <row r="19" spans="6:35">
      <c r="F19" s="11"/>
      <c r="G19" s="11"/>
      <c r="H19" s="13"/>
      <c r="K19" s="6"/>
      <c r="M19" s="11"/>
      <c r="N19" s="11"/>
      <c r="O19" s="11"/>
      <c r="P19" s="13"/>
      <c r="Q19" s="6"/>
      <c r="R19" s="6"/>
      <c r="S19" s="6"/>
      <c r="U19" s="11"/>
      <c r="V19" s="11"/>
      <c r="W19" s="11"/>
      <c r="X19" s="11"/>
      <c r="Y19" s="13"/>
      <c r="AD19" s="11"/>
      <c r="AE19" s="6"/>
      <c r="AF19" s="6"/>
      <c r="AG19" s="6"/>
      <c r="AH19" s="6"/>
      <c r="AI19" s="6"/>
    </row>
    <row r="20" spans="6:35">
      <c r="F20" s="11"/>
      <c r="G20" s="11"/>
      <c r="H20" s="13"/>
      <c r="K20" s="6"/>
      <c r="M20" s="11"/>
      <c r="N20" s="11"/>
      <c r="O20" s="11"/>
      <c r="P20" s="13"/>
      <c r="Q20" s="6"/>
      <c r="R20" s="6"/>
      <c r="S20" s="6"/>
      <c r="U20" s="11"/>
      <c r="V20" s="11"/>
      <c r="W20" s="11"/>
      <c r="X20" s="11"/>
      <c r="Y20" s="13"/>
      <c r="AD20" s="11"/>
      <c r="AE20" s="6"/>
      <c r="AF20" s="6"/>
      <c r="AG20" s="6"/>
      <c r="AH20" s="6"/>
      <c r="AI20" s="6"/>
    </row>
    <row r="21" spans="6:35">
      <c r="F21" s="11"/>
      <c r="G21" s="11"/>
      <c r="H21" s="13"/>
      <c r="K21" s="6"/>
      <c r="M21" s="11"/>
      <c r="N21" s="11"/>
      <c r="O21" s="11"/>
      <c r="P21" s="13"/>
      <c r="Q21" s="6"/>
      <c r="R21" s="6"/>
      <c r="S21" s="6"/>
      <c r="U21" s="11"/>
      <c r="V21" s="11"/>
      <c r="W21" s="11"/>
      <c r="X21" s="11"/>
      <c r="Y21" s="13"/>
      <c r="AD21" s="11"/>
      <c r="AE21" s="6"/>
      <c r="AF21" s="6"/>
      <c r="AG21" s="6"/>
      <c r="AH21" s="6"/>
      <c r="AI21" s="6"/>
    </row>
    <row r="22" spans="6:35">
      <c r="F22" s="11"/>
      <c r="G22" s="11"/>
      <c r="H22" s="13"/>
      <c r="K22" s="6"/>
      <c r="M22" s="11"/>
      <c r="N22" s="11"/>
      <c r="O22" s="11"/>
      <c r="P22" s="13"/>
      <c r="Q22" s="6"/>
      <c r="R22" s="6"/>
      <c r="S22" s="6"/>
      <c r="U22" s="11"/>
      <c r="V22" s="11"/>
      <c r="W22" s="11"/>
      <c r="X22" s="11"/>
      <c r="Y22" s="13"/>
      <c r="AD22" s="11"/>
      <c r="AE22" s="6"/>
      <c r="AF22" s="6"/>
      <c r="AG22" s="6"/>
      <c r="AH22" s="6"/>
      <c r="AI22" s="6"/>
    </row>
    <row r="23" spans="6:35">
      <c r="F23" s="11"/>
      <c r="G23" s="11"/>
      <c r="H23" s="13"/>
      <c r="K23" s="6"/>
      <c r="M23" s="11"/>
      <c r="N23" s="11"/>
      <c r="O23" s="11"/>
      <c r="P23" s="13"/>
      <c r="Q23" s="6"/>
      <c r="R23" s="6"/>
      <c r="S23" s="6"/>
      <c r="U23" s="11"/>
      <c r="V23" s="11"/>
      <c r="W23" s="11"/>
      <c r="X23" s="11"/>
      <c r="Y23" s="13"/>
      <c r="AD23" s="11"/>
      <c r="AE23" s="6"/>
      <c r="AF23" s="6"/>
      <c r="AG23" s="6"/>
      <c r="AH23" s="6"/>
      <c r="AI23" s="6"/>
    </row>
    <row r="24" spans="6:35">
      <c r="F24" s="11"/>
      <c r="G24" s="11"/>
      <c r="H24" s="13"/>
      <c r="K24" s="6"/>
      <c r="M24" s="11"/>
      <c r="N24" s="11"/>
      <c r="O24" s="11"/>
      <c r="P24" s="13"/>
      <c r="Q24" s="6"/>
      <c r="R24" s="6"/>
      <c r="S24" s="6"/>
      <c r="U24" s="11"/>
      <c r="V24" s="11"/>
      <c r="W24" s="11"/>
      <c r="X24" s="11"/>
      <c r="Y24" s="13"/>
      <c r="AD24" s="11"/>
      <c r="AE24" s="6"/>
      <c r="AF24" s="6"/>
      <c r="AG24" s="6"/>
      <c r="AH24" s="6"/>
      <c r="AI24" s="6"/>
    </row>
  </sheetData>
  <sheetProtection formatColumns="0" formatRows="0" insertColumns="0" insertRows="0" sort="0" autoFilter="0"/>
  <mergeCells count="1">
    <mergeCell ref="A1:AL1"/>
  </mergeCells>
  <conditionalFormatting sqref="H3:J14 V192:X65544 C15:E24 V3:X14 N192:P65544 Q15:S24 N3:P14 I15:K24 N25:P183 V25:X183 H192:J65544 H25:J183">
    <cfRule type="cellIs" dxfId="21" priority="7" stopIfTrue="1" operator="equal">
      <formula>9</formula>
    </cfRule>
  </conditionalFormatting>
  <conditionalFormatting sqref="AL3 A3:A9 A11:A14 B3:AK14 AM3:XFD14 AL5:AL14 AK25:XFD138 AK151:XFD183 A192:XFD65544 A25:AJ183">
    <cfRule type="expression" dxfId="20" priority="5" stopIfTrue="1">
      <formula>$U3&lt;&gt;0</formula>
    </cfRule>
    <cfRule type="expression" dxfId="19" priority="6" stopIfTrue="1">
      <formula>$M3&lt;&gt;0</formula>
    </cfRule>
  </conditionalFormatting>
  <conditionalFormatting sqref="A15:XFD24">
    <cfRule type="expression" dxfId="18" priority="3" stopIfTrue="1">
      <formula>$P15&lt;&gt;0</formula>
    </cfRule>
    <cfRule type="expression" dxfId="17" priority="4" stopIfTrue="1">
      <formula>$H15&lt;&gt;0</formula>
    </cfRule>
  </conditionalFormatting>
  <conditionalFormatting sqref="A10">
    <cfRule type="expression" dxfId="16" priority="1" stopIfTrue="1">
      <formula>$U4&lt;&gt;0</formula>
    </cfRule>
    <cfRule type="expression" dxfId="15" priority="2" stopIfTrue="1">
      <formula>$M4&lt;&gt;0</formula>
    </cfRule>
  </conditionalFormatting>
  <conditionalFormatting sqref="AK184:XFD191">
    <cfRule type="expression" dxfId="14" priority="25" stopIfTrue="1">
      <formula>$U139&lt;&gt;0</formula>
    </cfRule>
    <cfRule type="expression" dxfId="13" priority="26" stopIfTrue="1">
      <formula>$M139&lt;&gt;0</formula>
    </cfRule>
  </conditionalFormatting>
  <conditionalFormatting sqref="AK139:XFD150">
    <cfRule type="expression" dxfId="12" priority="27" stopIfTrue="1">
      <formula>#REF!&lt;&gt;0</formula>
    </cfRule>
    <cfRule type="expression" dxfId="11" priority="28" stopIfTrue="1">
      <formula>#REF!&lt;&gt;0</formula>
    </cfRule>
  </conditionalFormatting>
  <dataValidations count="1">
    <dataValidation type="whole" showErrorMessage="1" errorTitle="WTF!?" error="PHAILURE!_x000a__x000a_You have to enter a number between 1 and 9." sqref="V3:X6 N3:P6 H3:J6">
      <formula1>1</formula1>
      <formula2>9</formula2>
    </dataValidation>
  </dataValidations>
  <pageMargins left="0.7" right="0.7" top="0.75" bottom="0.75" header="0.3" footer="0.3"/>
  <pageSetup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11</vt:i4>
      </vt:variant>
    </vt:vector>
  </HeadingPairs>
  <TitlesOfParts>
    <vt:vector size="27" baseType="lpstr">
      <vt:lpstr>Double Entry Finder</vt:lpstr>
      <vt:lpstr>Master Code List</vt:lpstr>
      <vt:lpstr>DUO</vt:lpstr>
      <vt:lpstr>DI</vt:lpstr>
      <vt:lpstr>HI</vt:lpstr>
      <vt:lpstr>OI</vt:lpstr>
      <vt:lpstr>TI</vt:lpstr>
      <vt:lpstr>Expos</vt:lpstr>
      <vt:lpstr>Extemp</vt:lpstr>
      <vt:lpstr>Imp</vt:lpstr>
      <vt:lpstr>Pers</vt:lpstr>
      <vt:lpstr>Poetry</vt:lpstr>
      <vt:lpstr>Congress</vt:lpstr>
      <vt:lpstr>Printable</vt:lpstr>
      <vt:lpstr>Printable2</vt:lpstr>
      <vt:lpstr>Printable3</vt:lpstr>
      <vt:lpstr>Congress!Print_Titles</vt:lpstr>
      <vt:lpstr>DI!Print_Titles</vt:lpstr>
      <vt:lpstr>DUO!Print_Titles</vt:lpstr>
      <vt:lpstr>Expos!Print_Titles</vt:lpstr>
      <vt:lpstr>Extemp!Print_Titles</vt:lpstr>
      <vt:lpstr>HI!Print_Titles</vt:lpstr>
      <vt:lpstr>Imp!Print_Titles</vt:lpstr>
      <vt:lpstr>OI!Print_Titles</vt:lpstr>
      <vt:lpstr>Pers!Print_Titles</vt:lpstr>
      <vt:lpstr>Poetry!Print_Titles</vt:lpstr>
      <vt:lpstr>TI!Print_Titles</vt:lpstr>
    </vt:vector>
  </TitlesOfParts>
  <Company>CUSD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Teja K. Vepa</cp:lastModifiedBy>
  <cp:lastPrinted>2013-11-06T05:12:55Z</cp:lastPrinted>
  <dcterms:created xsi:type="dcterms:W3CDTF">2013-11-03T02:39:40Z</dcterms:created>
  <dcterms:modified xsi:type="dcterms:W3CDTF">2013-11-06T05:13:53Z</dcterms:modified>
</cp:coreProperties>
</file>